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VITÓRIA\CHEF DE FAMÍLIA\"/>
    </mc:Choice>
  </mc:AlternateContent>
  <xr:revisionPtr revIDLastSave="0" documentId="13_ncr:1_{3AE82F3A-6448-46AB-AD8B-96452A4FDA7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BASE MERCADO NACIONAL" sheetId="37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7" l="1"/>
  <c r="N7" i="37"/>
  <c r="K29" i="37"/>
  <c r="N29" i="37" s="1"/>
  <c r="J29" i="37"/>
  <c r="K20" i="37"/>
  <c r="N20" i="37" s="1"/>
  <c r="J20" i="37"/>
  <c r="K19" i="37"/>
  <c r="N19" i="37" s="1"/>
  <c r="P19" i="37" s="1"/>
  <c r="O19" i="37" s="1"/>
  <c r="J19" i="37"/>
  <c r="K18" i="37"/>
  <c r="X10" i="37" s="1"/>
  <c r="J18" i="37"/>
  <c r="V14" i="37"/>
  <c r="K17" i="37"/>
  <c r="N17" i="37" s="1"/>
  <c r="J17" i="37"/>
  <c r="K16" i="37"/>
  <c r="N16" i="37" s="1"/>
  <c r="J16" i="37"/>
  <c r="K15" i="37"/>
  <c r="N15" i="37" s="1"/>
  <c r="J15" i="37"/>
  <c r="K14" i="37"/>
  <c r="N14" i="37" s="1"/>
  <c r="J14" i="37"/>
  <c r="K13" i="37"/>
  <c r="N13" i="37" s="1"/>
  <c r="J13" i="37"/>
  <c r="K12" i="37"/>
  <c r="N12" i="37" s="1"/>
  <c r="J12" i="37"/>
  <c r="K11" i="37"/>
  <c r="N11" i="37" s="1"/>
  <c r="J11" i="37"/>
  <c r="K28" i="37"/>
  <c r="N28" i="37" s="1"/>
  <c r="J28" i="37"/>
  <c r="K27" i="37"/>
  <c r="N27" i="37" s="1"/>
  <c r="P27" i="37" s="1"/>
  <c r="O27" i="37" s="1"/>
  <c r="J27" i="37"/>
  <c r="K26" i="37"/>
  <c r="N26" i="37" s="1"/>
  <c r="J26" i="37"/>
  <c r="AA15" i="37"/>
  <c r="Z15" i="37"/>
  <c r="Y15" i="37"/>
  <c r="K25" i="37"/>
  <c r="N25" i="37" s="1"/>
  <c r="J25" i="37"/>
  <c r="AA14" i="37"/>
  <c r="Z14" i="37"/>
  <c r="Y14" i="37"/>
  <c r="Y17" i="37" s="1"/>
  <c r="X14" i="37"/>
  <c r="W14" i="37"/>
  <c r="U14" i="37"/>
  <c r="K24" i="37"/>
  <c r="N24" i="37" s="1"/>
  <c r="J24" i="37"/>
  <c r="K23" i="37"/>
  <c r="N23" i="37" s="1"/>
  <c r="J23" i="37"/>
  <c r="K22" i="37"/>
  <c r="N22" i="37" s="1"/>
  <c r="J22" i="37"/>
  <c r="AJ11" i="37"/>
  <c r="AA11" i="37"/>
  <c r="Z11" i="37"/>
  <c r="Y11" i="37"/>
  <c r="Y12" i="37" s="1"/>
  <c r="K21" i="37"/>
  <c r="N21" i="37" s="1"/>
  <c r="J21" i="37"/>
  <c r="AA10" i="37"/>
  <c r="Z10" i="37"/>
  <c r="V10" i="37"/>
  <c r="K10" i="37"/>
  <c r="N10" i="37" s="1"/>
  <c r="J10" i="37"/>
  <c r="AG9" i="37"/>
  <c r="K9" i="37"/>
  <c r="N9" i="37" s="1"/>
  <c r="J9" i="37"/>
  <c r="AG7" i="37"/>
  <c r="AF7" i="37"/>
  <c r="F7" i="37"/>
  <c r="V17" i="37" l="1"/>
  <c r="AA17" i="37"/>
  <c r="Z17" i="37"/>
  <c r="Y18" i="37"/>
  <c r="Y19" i="37" s="1"/>
  <c r="Z18" i="37"/>
  <c r="Z19" i="37" s="1"/>
  <c r="M29" i="37"/>
  <c r="P29" i="37"/>
  <c r="O29" i="37" s="1"/>
  <c r="Z12" i="37"/>
  <c r="AA16" i="37"/>
  <c r="AA12" i="37"/>
  <c r="P10" i="37"/>
  <c r="O10" i="37" s="1"/>
  <c r="M10" i="37"/>
  <c r="P28" i="37"/>
  <c r="O28" i="37" s="1"/>
  <c r="M28" i="37"/>
  <c r="M14" i="37"/>
  <c r="P14" i="37"/>
  <c r="O14" i="37" s="1"/>
  <c r="T10" i="37"/>
  <c r="T14" i="37"/>
  <c r="M12" i="37"/>
  <c r="P12" i="37"/>
  <c r="O12" i="37" s="1"/>
  <c r="T11" i="37"/>
  <c r="P9" i="37"/>
  <c r="O9" i="37" s="1"/>
  <c r="M9" i="37"/>
  <c r="W15" i="37"/>
  <c r="M26" i="37"/>
  <c r="P26" i="37"/>
  <c r="O26" i="37" s="1"/>
  <c r="T15" i="37"/>
  <c r="P21" i="37"/>
  <c r="O21" i="37" s="1"/>
  <c r="M21" i="37"/>
  <c r="V11" i="37"/>
  <c r="V12" i="37" s="1"/>
  <c r="P16" i="37"/>
  <c r="O16" i="37" s="1"/>
  <c r="M16" i="37"/>
  <c r="P17" i="37"/>
  <c r="O17" i="37" s="1"/>
  <c r="M17" i="37"/>
  <c r="M22" i="37"/>
  <c r="P22" i="37"/>
  <c r="O22" i="37" s="1"/>
  <c r="P20" i="37"/>
  <c r="O20" i="37" s="1"/>
  <c r="M20" i="37"/>
  <c r="P23" i="37"/>
  <c r="O23" i="37" s="1"/>
  <c r="M23" i="37"/>
  <c r="P24" i="37"/>
  <c r="O24" i="37" s="1"/>
  <c r="M24" i="37"/>
  <c r="U15" i="37"/>
  <c r="P13" i="37"/>
  <c r="O13" i="37" s="1"/>
  <c r="W11" i="37"/>
  <c r="M13" i="37"/>
  <c r="X17" i="37"/>
  <c r="P25" i="37"/>
  <c r="O25" i="37" s="1"/>
  <c r="M25" i="37"/>
  <c r="M15" i="37"/>
  <c r="P15" i="37"/>
  <c r="O15" i="37" s="1"/>
  <c r="M11" i="37"/>
  <c r="U11" i="37"/>
  <c r="P11" i="37"/>
  <c r="O11" i="37" s="1"/>
  <c r="X15" i="37"/>
  <c r="U10" i="37"/>
  <c r="U17" i="37" s="1"/>
  <c r="W10" i="37"/>
  <c r="W17" i="37" s="1"/>
  <c r="Y16" i="37"/>
  <c r="N18" i="37"/>
  <c r="AA18" i="37"/>
  <c r="AA19" i="37" s="1"/>
  <c r="Z16" i="37"/>
  <c r="K7" i="37"/>
  <c r="M19" i="37"/>
  <c r="M27" i="37"/>
  <c r="T17" i="37" l="1"/>
  <c r="AB17" i="37" s="1"/>
  <c r="AB14" i="37"/>
  <c r="V15" i="37"/>
  <c r="V16" i="37" s="1"/>
  <c r="X16" i="37"/>
  <c r="W16" i="37"/>
  <c r="W18" i="37"/>
  <c r="W19" i="37" s="1"/>
  <c r="N6" i="37"/>
  <c r="AJ2" i="37"/>
  <c r="U18" i="37"/>
  <c r="U19" i="37" s="1"/>
  <c r="U16" i="37"/>
  <c r="U12" i="37"/>
  <c r="T18" i="37"/>
  <c r="T16" i="37"/>
  <c r="W12" i="37"/>
  <c r="AB10" i="37"/>
  <c r="T12" i="37"/>
  <c r="X11" i="37"/>
  <c r="X12" i="37" s="1"/>
  <c r="P18" i="37"/>
  <c r="O18" i="37" s="1"/>
  <c r="M18" i="37"/>
  <c r="V18" i="37" l="1"/>
  <c r="V19" i="37" s="1"/>
  <c r="AB15" i="37"/>
  <c r="AB16" i="37" s="1"/>
  <c r="T19" i="37"/>
  <c r="AB11" i="37"/>
  <c r="AB12" i="37" s="1"/>
  <c r="AM2" i="37"/>
  <c r="AM5" i="37" s="1"/>
  <c r="AJ3" i="37"/>
  <c r="AJ4" i="37" s="1"/>
  <c r="X18" i="37"/>
  <c r="X19" i="37" s="1"/>
  <c r="AJ9" i="37" l="1"/>
  <c r="AJ10" i="37"/>
  <c r="AB18" i="37"/>
  <c r="AB19" i="37" s="1"/>
  <c r="AJ5" i="37" l="1"/>
  <c r="AM6" i="37" l="1"/>
  <c r="AM7" i="37" s="1"/>
  <c r="AM8" i="37" s="1"/>
  <c r="AJ6" i="37"/>
  <c r="AJ7" i="37" s="1"/>
</calcChain>
</file>

<file path=xl/sharedStrings.xml><?xml version="1.0" encoding="utf-8"?>
<sst xmlns="http://schemas.openxmlformats.org/spreadsheetml/2006/main" count="207" uniqueCount="111">
  <si>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</si>
  <si>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</si>
  <si>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</si>
  <si>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</si>
  <si>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</si>
  <si>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</si>
  <si>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</si>
  <si>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</si>
  <si>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</si>
  <si>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</si>
  <si>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</si>
  <si>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</si>
  <si>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</si>
  <si>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</si>
  <si>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</si>
  <si>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</si>
  <si>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</si>
  <si>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</si>
  <si>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</si>
  <si>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</si>
  <si>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</si>
  <si>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</si>
  <si>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</si>
  <si>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</si>
  <si>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CHEF DE FAMÍLIA</t>
  </si>
  <si>
    <t>APURAÇÃO POR CLIENTE</t>
  </si>
  <si>
    <t>RESULTADO ESTIMADO</t>
  </si>
  <si>
    <t>DESCRIÇÃO DO PROJETO - VISÃO GERAL - VEICULOS - DIA - HORA - INFORMAÇÕES BASICAS SOBRE O PROJETO PARA SE TER O MÍNIMO DE CONHECIMENTO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</si>
  <si>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</si>
  <si>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</si>
  <si>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</si>
  <si>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</si>
  <si>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</si>
  <si>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</si>
  <si>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</si>
  <si>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</si>
  <si>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</si>
  <si>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</si>
  <si>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</si>
  <si>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</si>
  <si>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</si>
  <si>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</si>
  <si>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</si>
  <si>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</si>
  <si>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</si>
  <si>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</si>
  <si>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</si>
  <si>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</si>
  <si>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</si>
  <si>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</si>
  <si>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</si>
  <si>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</si>
  <si>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</si>
  <si>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</si>
  <si>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</si>
  <si>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</si>
  <si>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</si>
  <si>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</si>
  <si>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</si>
  <si>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</si>
  <si>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</si>
  <si>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</si>
  <si>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</si>
  <si>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</si>
  <si>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</si>
  <si>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CHAMADAS CARACTERIZADAS COM ASSINATURA DE 5" DO CLIENTE</t>
  </si>
  <si>
    <t>5"</t>
  </si>
  <si>
    <t>ROTATIVO</t>
  </si>
  <si>
    <t>custo 01</t>
  </si>
  <si>
    <t>Comissões 10%</t>
  </si>
  <si>
    <t>VINHETAS CARACTERIZADAS COM ASSIANTURA DE 5" DO CLIENTE</t>
  </si>
  <si>
    <t>Valor tabela</t>
  </si>
  <si>
    <t>Imposto 5%</t>
  </si>
  <si>
    <t>INSERT EM TELA EM L</t>
  </si>
  <si>
    <t>7"</t>
  </si>
  <si>
    <t>vl. Negociado</t>
  </si>
  <si>
    <t>prova personalizada</t>
  </si>
  <si>
    <t>-</t>
  </si>
  <si>
    <t>desconto</t>
  </si>
  <si>
    <t>merchandising contextualizado e veiculado no break</t>
  </si>
  <si>
    <t>60"</t>
  </si>
  <si>
    <t>hoje em dia</t>
  </si>
  <si>
    <t>balanço geral</t>
  </si>
  <si>
    <t>CACHE FM O DIA</t>
  </si>
  <si>
    <t>fala brasil</t>
  </si>
  <si>
    <t>CACHE JOVEM PAN</t>
  </si>
  <si>
    <t>grade de vts de 30" exclusivo do cliente</t>
  </si>
  <si>
    <t>30"</t>
  </si>
  <si>
    <t>rvc - chef de familia - 2026 - out 25 - 2025.09_SIMULAÇÃO DE MÍDIA TV RD.xlsx</t>
  </si>
  <si>
    <t>PUBLI FOLHA VITÓRIA</t>
  </si>
  <si>
    <t>fala es</t>
  </si>
  <si>
    <t>Valor tabela Total</t>
  </si>
  <si>
    <t>CA ES</t>
  </si>
  <si>
    <t>vl. Negociado Total</t>
  </si>
  <si>
    <t>JTVV</t>
  </si>
  <si>
    <t>Desconto</t>
  </si>
  <si>
    <t>06 as 20h</t>
  </si>
  <si>
    <t>possibilidade de sorteio de brindes na radio - custos por conta do cliente</t>
  </si>
  <si>
    <t>jovem pan</t>
  </si>
  <si>
    <t>mil imrpessões de banners caracterizados com aplicação da marca do cliente</t>
  </si>
  <si>
    <t>home e editorias</t>
  </si>
  <si>
    <t>aplicação da marca do cliente na pagina especial do chef de familia</t>
  </si>
  <si>
    <t>folha vitoria</t>
  </si>
  <si>
    <t>caderno especial</t>
  </si>
  <si>
    <t>06 as 22h</t>
  </si>
  <si>
    <t>fm o dia</t>
  </si>
  <si>
    <t>aplicação da marca do cliente em todo material promocional nas redes sociais</t>
  </si>
  <si>
    <t>redes sociais</t>
  </si>
  <si>
    <t>perfil exclusivo chef de familia</t>
  </si>
  <si>
    <t>EXPERIÊNCIA IMERSIVA // CONTEÚDO EXCLUSIVO ERROS DE GRAVAÇÃO, BASTIDORES, VÍDEOS EXTRAS NO INSTAGRAM, TIKTOK E YOUTUBE // PUBLICAÇÃO DE RECEITAS RÁPIDAS EXCLUSIVAS DO CLIENTE // LIVES INTERATIVAS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</si>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</sst>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5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4" fillId="2" borderId="0" xfId="2" applyNumberFormat="1" applyFont="1" applyFill="1" applyAlignment="1">
      <alignment horizontal="center"/>
    </xf>
    <xf numFmtId="166" fontId="35" fillId="2" borderId="0" xfId="2" applyNumberFormat="1" applyFont="1" applyFill="1" applyAlignment="1">
      <alignment horizontal="center"/>
    </xf>
    <xf numFmtId="0" fontId="35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165" fontId="6" fillId="5" borderId="0" xfId="2" applyFont="1" applyFill="1" applyAlignment="1">
      <alignment horizontal="center" vertical="center"/>
    </xf>
    <xf numFmtId="165" fontId="8" fillId="13" borderId="0" xfId="2" applyFont="1" applyFill="1" applyAlignment="1">
      <alignment horizontal="center" vertical="center" wrapText="1"/>
    </xf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165" fontId="46" fillId="0" borderId="0" xfId="2" applyFont="1" applyAlignment="1">
      <alignment horizontal="center" vertical="center" wrapText="1"/>
    </xf>
    <xf numFmtId="166" fontId="6" fillId="8" borderId="0" xfId="2" applyNumberFormat="1" applyFont="1" applyFill="1" applyAlignment="1">
      <alignment horizontal="center" vertical="center"/>
    </xf>
    <xf numFmtId="166" fontId="6" fillId="9" borderId="0" xfId="2" applyNumberFormat="1" applyFont="1" applyFill="1" applyAlignment="1">
      <alignment horizontal="center" vertical="center"/>
    </xf>
    <xf numFmtId="166" fontId="6" fillId="12" borderId="0" xfId="2" applyNumberFormat="1" applyFont="1" applyFill="1" applyAlignment="1">
      <alignment horizontal="center" vertical="center"/>
    </xf>
    <xf numFmtId="9" fontId="7" fillId="8" borderId="0" xfId="2" applyNumberFormat="1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166" fontId="8" fillId="3" borderId="0" xfId="2" applyNumberFormat="1" applyFont="1" applyFill="1" applyAlignment="1">
      <alignment horizontal="center" vertical="center"/>
    </xf>
    <xf numFmtId="0" fontId="47" fillId="0" borderId="0" xfId="7" applyAlignment="1">
      <alignment horizontal="center" vertical="center" wrapText="1"/>
    </xf>
    <xf numFmtId="165" fontId="6" fillId="2" borderId="0" xfId="2" applyFont="1" applyFill="1" applyAlignment="1">
      <alignment horizontal="left" vertical="center" wrapText="1"/>
    </xf>
    <xf numFmtId="165" fontId="6" fillId="2" borderId="19" xfId="2" applyFont="1" applyFill="1" applyBorder="1" applyAlignment="1">
      <alignment horizontal="left" vertical="center" wrapText="1"/>
    </xf>
    <xf numFmtId="165" fontId="6" fillId="2" borderId="0" xfId="2" applyFont="1" applyFill="1" applyBorder="1" applyAlignment="1">
      <alignment horizontal="left" vertical="center" wrapText="1"/>
    </xf>
    <xf numFmtId="0" fontId="48" fillId="0" borderId="0" xfId="0" applyFont="1" applyAlignment="1">
      <alignment vertical="center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color rgb="FF000000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4.xml"/><Relationship Id="rId21" Type="http://schemas.openxmlformats.org/officeDocument/2006/relationships/customXml" Target="../ink/ink18.xml"/><Relationship Id="rId324" Type="http://schemas.openxmlformats.org/officeDocument/2006/relationships/customXml" Target="../ink/ink321.xml"/><Relationship Id="rId531" Type="http://schemas.openxmlformats.org/officeDocument/2006/relationships/customXml" Target="../ink/ink528.xml"/><Relationship Id="rId170" Type="http://schemas.openxmlformats.org/officeDocument/2006/relationships/customXml" Target="../ink/ink167.xml"/><Relationship Id="rId268" Type="http://schemas.openxmlformats.org/officeDocument/2006/relationships/customXml" Target="../ink/ink265.xml"/><Relationship Id="rId475" Type="http://schemas.openxmlformats.org/officeDocument/2006/relationships/customXml" Target="../ink/ink472.xml"/><Relationship Id="rId32" Type="http://schemas.openxmlformats.org/officeDocument/2006/relationships/customXml" Target="../ink/ink29.xml"/><Relationship Id="rId128" Type="http://schemas.openxmlformats.org/officeDocument/2006/relationships/customXml" Target="../ink/ink125.xml"/><Relationship Id="rId335" Type="http://schemas.openxmlformats.org/officeDocument/2006/relationships/customXml" Target="../ink/ink332.xml"/><Relationship Id="rId542" Type="http://schemas.openxmlformats.org/officeDocument/2006/relationships/customXml" Target="../ink/ink539.xml"/><Relationship Id="rId181" Type="http://schemas.openxmlformats.org/officeDocument/2006/relationships/customXml" Target="../ink/ink178.xml"/><Relationship Id="rId402" Type="http://schemas.openxmlformats.org/officeDocument/2006/relationships/customXml" Target="../ink/ink399.xml"/><Relationship Id="rId279" Type="http://schemas.openxmlformats.org/officeDocument/2006/relationships/customXml" Target="../ink/ink276.xml"/><Relationship Id="rId486" Type="http://schemas.openxmlformats.org/officeDocument/2006/relationships/customXml" Target="../ink/ink483.xml"/><Relationship Id="rId43" Type="http://schemas.openxmlformats.org/officeDocument/2006/relationships/customXml" Target="../ink/ink40.xml"/><Relationship Id="rId139" Type="http://schemas.openxmlformats.org/officeDocument/2006/relationships/customXml" Target="../ink/ink136.xml"/><Relationship Id="rId346" Type="http://schemas.openxmlformats.org/officeDocument/2006/relationships/customXml" Target="../ink/ink343.xml"/><Relationship Id="rId553" Type="http://schemas.openxmlformats.org/officeDocument/2006/relationships/customXml" Target="../ink/ink550.xml"/><Relationship Id="rId192" Type="http://schemas.openxmlformats.org/officeDocument/2006/relationships/customXml" Target="../ink/ink189.xml"/><Relationship Id="rId206" Type="http://schemas.openxmlformats.org/officeDocument/2006/relationships/customXml" Target="../ink/ink203.xml"/><Relationship Id="rId413" Type="http://schemas.openxmlformats.org/officeDocument/2006/relationships/customXml" Target="../ink/ink410.xml"/><Relationship Id="rId497" Type="http://schemas.openxmlformats.org/officeDocument/2006/relationships/customXml" Target="../ink/ink494.xml"/><Relationship Id="rId357" Type="http://schemas.openxmlformats.org/officeDocument/2006/relationships/customXml" Target="../ink/ink354.xml"/><Relationship Id="rId54" Type="http://schemas.openxmlformats.org/officeDocument/2006/relationships/customXml" Target="../ink/ink51.xml"/><Relationship Id="rId217" Type="http://schemas.openxmlformats.org/officeDocument/2006/relationships/customXml" Target="../ink/ink214.xml"/><Relationship Id="rId564" Type="http://schemas.openxmlformats.org/officeDocument/2006/relationships/customXml" Target="../ink/ink561.xml"/><Relationship Id="rId424" Type="http://schemas.openxmlformats.org/officeDocument/2006/relationships/customXml" Target="../ink/ink421.xml"/><Relationship Id="rId270" Type="http://schemas.openxmlformats.org/officeDocument/2006/relationships/customXml" Target="../ink/ink267.xml"/><Relationship Id="rId65" Type="http://schemas.openxmlformats.org/officeDocument/2006/relationships/customXml" Target="../ink/ink62.xml"/><Relationship Id="rId130" Type="http://schemas.openxmlformats.org/officeDocument/2006/relationships/customXml" Target="../ink/ink127.xml"/><Relationship Id="rId368" Type="http://schemas.openxmlformats.org/officeDocument/2006/relationships/customXml" Target="../ink/ink365.xml"/><Relationship Id="rId575" Type="http://schemas.openxmlformats.org/officeDocument/2006/relationships/customXml" Target="../ink/ink572.xml"/><Relationship Id="rId228" Type="http://schemas.openxmlformats.org/officeDocument/2006/relationships/customXml" Target="../ink/ink225.xml"/><Relationship Id="rId435" Type="http://schemas.openxmlformats.org/officeDocument/2006/relationships/customXml" Target="../ink/ink432.xml"/><Relationship Id="rId281" Type="http://schemas.openxmlformats.org/officeDocument/2006/relationships/customXml" Target="../ink/ink278.xml"/><Relationship Id="rId502" Type="http://schemas.openxmlformats.org/officeDocument/2006/relationships/customXml" Target="../ink/ink499.xml"/><Relationship Id="rId76" Type="http://schemas.openxmlformats.org/officeDocument/2006/relationships/customXml" Target="../ink/ink73.xml"/><Relationship Id="rId141" Type="http://schemas.openxmlformats.org/officeDocument/2006/relationships/customXml" Target="../ink/ink138.xml"/><Relationship Id="rId379" Type="http://schemas.openxmlformats.org/officeDocument/2006/relationships/customXml" Target="../ink/ink376.xml"/><Relationship Id="rId586" Type="http://schemas.openxmlformats.org/officeDocument/2006/relationships/customXml" Target="../ink/ink581.xml"/><Relationship Id="rId7" Type="http://schemas.openxmlformats.org/officeDocument/2006/relationships/customXml" Target="../ink/ink4.xml"/><Relationship Id="rId239" Type="http://schemas.openxmlformats.org/officeDocument/2006/relationships/customXml" Target="../ink/ink236.xml"/><Relationship Id="rId446" Type="http://schemas.openxmlformats.org/officeDocument/2006/relationships/customXml" Target="../ink/ink443.xml"/><Relationship Id="rId250" Type="http://schemas.openxmlformats.org/officeDocument/2006/relationships/customXml" Target="../ink/ink247.xml"/><Relationship Id="rId292" Type="http://schemas.openxmlformats.org/officeDocument/2006/relationships/customXml" Target="../ink/ink289.xml"/><Relationship Id="rId306" Type="http://schemas.openxmlformats.org/officeDocument/2006/relationships/customXml" Target="../ink/ink303.xml"/><Relationship Id="rId488" Type="http://schemas.openxmlformats.org/officeDocument/2006/relationships/customXml" Target="../ink/ink485.xml"/><Relationship Id="rId45" Type="http://schemas.openxmlformats.org/officeDocument/2006/relationships/customXml" Target="../ink/ink42.xml"/><Relationship Id="rId87" Type="http://schemas.openxmlformats.org/officeDocument/2006/relationships/customXml" Target="../ink/ink84.xml"/><Relationship Id="rId110" Type="http://schemas.openxmlformats.org/officeDocument/2006/relationships/customXml" Target="../ink/ink107.xml"/><Relationship Id="rId348" Type="http://schemas.openxmlformats.org/officeDocument/2006/relationships/customXml" Target="../ink/ink345.xml"/><Relationship Id="rId513" Type="http://schemas.openxmlformats.org/officeDocument/2006/relationships/customXml" Target="../ink/ink510.xml"/><Relationship Id="rId555" Type="http://schemas.openxmlformats.org/officeDocument/2006/relationships/customXml" Target="../ink/ink552.xml"/><Relationship Id="rId152" Type="http://schemas.openxmlformats.org/officeDocument/2006/relationships/customXml" Target="../ink/ink149.xml"/><Relationship Id="rId194" Type="http://schemas.openxmlformats.org/officeDocument/2006/relationships/customXml" Target="../ink/ink191.xml"/><Relationship Id="rId208" Type="http://schemas.openxmlformats.org/officeDocument/2006/relationships/customXml" Target="../ink/ink205.xml"/><Relationship Id="rId415" Type="http://schemas.openxmlformats.org/officeDocument/2006/relationships/customXml" Target="../ink/ink412.xml"/><Relationship Id="rId457" Type="http://schemas.openxmlformats.org/officeDocument/2006/relationships/customXml" Target="../ink/ink454.xml"/><Relationship Id="rId261" Type="http://schemas.openxmlformats.org/officeDocument/2006/relationships/customXml" Target="../ink/ink258.xml"/><Relationship Id="rId499" Type="http://schemas.openxmlformats.org/officeDocument/2006/relationships/customXml" Target="../ink/ink496.xml"/><Relationship Id="rId14" Type="http://schemas.openxmlformats.org/officeDocument/2006/relationships/customXml" Target="../ink/ink11.xml"/><Relationship Id="rId56" Type="http://schemas.openxmlformats.org/officeDocument/2006/relationships/customXml" Target="../ink/ink53.xml"/><Relationship Id="rId317" Type="http://schemas.openxmlformats.org/officeDocument/2006/relationships/customXml" Target="../ink/ink314.xml"/><Relationship Id="rId359" Type="http://schemas.openxmlformats.org/officeDocument/2006/relationships/customXml" Target="../ink/ink356.xml"/><Relationship Id="rId524" Type="http://schemas.openxmlformats.org/officeDocument/2006/relationships/customXml" Target="../ink/ink521.xml"/><Relationship Id="rId566" Type="http://schemas.openxmlformats.org/officeDocument/2006/relationships/customXml" Target="../ink/ink563.xml"/><Relationship Id="rId98" Type="http://schemas.openxmlformats.org/officeDocument/2006/relationships/customXml" Target="../ink/ink95.xml"/><Relationship Id="rId121" Type="http://schemas.openxmlformats.org/officeDocument/2006/relationships/customXml" Target="../ink/ink118.xml"/><Relationship Id="rId163" Type="http://schemas.openxmlformats.org/officeDocument/2006/relationships/customXml" Target="../ink/ink160.xml"/><Relationship Id="rId219" Type="http://schemas.openxmlformats.org/officeDocument/2006/relationships/customXml" Target="../ink/ink216.xml"/><Relationship Id="rId370" Type="http://schemas.openxmlformats.org/officeDocument/2006/relationships/customXml" Target="../ink/ink367.xml"/><Relationship Id="rId426" Type="http://schemas.openxmlformats.org/officeDocument/2006/relationships/customXml" Target="../ink/ink423.xml"/><Relationship Id="rId230" Type="http://schemas.openxmlformats.org/officeDocument/2006/relationships/customXml" Target="../ink/ink227.xml"/><Relationship Id="rId468" Type="http://schemas.openxmlformats.org/officeDocument/2006/relationships/customXml" Target="../ink/ink465.xml"/><Relationship Id="rId25" Type="http://schemas.openxmlformats.org/officeDocument/2006/relationships/customXml" Target="../ink/ink22.xml"/><Relationship Id="rId67" Type="http://schemas.openxmlformats.org/officeDocument/2006/relationships/customXml" Target="../ink/ink64.xml"/><Relationship Id="rId272" Type="http://schemas.openxmlformats.org/officeDocument/2006/relationships/customXml" Target="../ink/ink269.xml"/><Relationship Id="rId328" Type="http://schemas.openxmlformats.org/officeDocument/2006/relationships/customXml" Target="../ink/ink325.xml"/><Relationship Id="rId535" Type="http://schemas.openxmlformats.org/officeDocument/2006/relationships/customXml" Target="../ink/ink532.xml"/><Relationship Id="rId577" Type="http://schemas.openxmlformats.org/officeDocument/2006/relationships/customXml" Target="../ink/ink574.xml"/><Relationship Id="rId132" Type="http://schemas.openxmlformats.org/officeDocument/2006/relationships/customXml" Target="../ink/ink129.xml"/><Relationship Id="rId174" Type="http://schemas.openxmlformats.org/officeDocument/2006/relationships/customXml" Target="../ink/ink171.xml"/><Relationship Id="rId381" Type="http://schemas.openxmlformats.org/officeDocument/2006/relationships/customXml" Target="../ink/ink378.xml"/><Relationship Id="rId241" Type="http://schemas.openxmlformats.org/officeDocument/2006/relationships/customXml" Target="../ink/ink238.xml"/><Relationship Id="rId437" Type="http://schemas.openxmlformats.org/officeDocument/2006/relationships/customXml" Target="../ink/ink434.xml"/><Relationship Id="rId479" Type="http://schemas.openxmlformats.org/officeDocument/2006/relationships/customXml" Target="../ink/ink476.xml"/><Relationship Id="rId36" Type="http://schemas.openxmlformats.org/officeDocument/2006/relationships/customXml" Target="../ink/ink33.xml"/><Relationship Id="rId283" Type="http://schemas.openxmlformats.org/officeDocument/2006/relationships/customXml" Target="../ink/ink280.xml"/><Relationship Id="rId339" Type="http://schemas.openxmlformats.org/officeDocument/2006/relationships/customXml" Target="../ink/ink336.xml"/><Relationship Id="rId490" Type="http://schemas.openxmlformats.org/officeDocument/2006/relationships/customXml" Target="../ink/ink487.xml"/><Relationship Id="rId504" Type="http://schemas.openxmlformats.org/officeDocument/2006/relationships/customXml" Target="../ink/ink501.xml"/><Relationship Id="rId546" Type="http://schemas.openxmlformats.org/officeDocument/2006/relationships/customXml" Target="../ink/ink543.xml"/><Relationship Id="rId78" Type="http://schemas.openxmlformats.org/officeDocument/2006/relationships/customXml" Target="../ink/ink75.xml"/><Relationship Id="rId101" Type="http://schemas.openxmlformats.org/officeDocument/2006/relationships/customXml" Target="../ink/ink98.xml"/><Relationship Id="rId143" Type="http://schemas.openxmlformats.org/officeDocument/2006/relationships/customXml" Target="../ink/ink140.xml"/><Relationship Id="rId185" Type="http://schemas.openxmlformats.org/officeDocument/2006/relationships/customXml" Target="../ink/ink182.xml"/><Relationship Id="rId350" Type="http://schemas.openxmlformats.org/officeDocument/2006/relationships/customXml" Target="../ink/ink347.xml"/><Relationship Id="rId406" Type="http://schemas.openxmlformats.org/officeDocument/2006/relationships/customXml" Target="../ink/ink403.xml"/><Relationship Id="rId9" Type="http://schemas.openxmlformats.org/officeDocument/2006/relationships/customXml" Target="../ink/ink6.xml"/><Relationship Id="rId210" Type="http://schemas.openxmlformats.org/officeDocument/2006/relationships/customXml" Target="../ink/ink207.xml"/><Relationship Id="rId392" Type="http://schemas.openxmlformats.org/officeDocument/2006/relationships/customXml" Target="../ink/ink389.xml"/><Relationship Id="rId448" Type="http://schemas.openxmlformats.org/officeDocument/2006/relationships/customXml" Target="../ink/ink445.xml"/><Relationship Id="rId252" Type="http://schemas.openxmlformats.org/officeDocument/2006/relationships/customXml" Target="../ink/ink249.xml"/><Relationship Id="rId294" Type="http://schemas.openxmlformats.org/officeDocument/2006/relationships/customXml" Target="../ink/ink291.xml"/><Relationship Id="rId308" Type="http://schemas.openxmlformats.org/officeDocument/2006/relationships/customXml" Target="../ink/ink305.xml"/><Relationship Id="rId515" Type="http://schemas.openxmlformats.org/officeDocument/2006/relationships/customXml" Target="../ink/ink512.xml"/><Relationship Id="rId47" Type="http://schemas.openxmlformats.org/officeDocument/2006/relationships/customXml" Target="../ink/ink44.xml"/><Relationship Id="rId89" Type="http://schemas.openxmlformats.org/officeDocument/2006/relationships/customXml" Target="../ink/ink86.xml"/><Relationship Id="rId112" Type="http://schemas.openxmlformats.org/officeDocument/2006/relationships/customXml" Target="../ink/ink109.xml"/><Relationship Id="rId154" Type="http://schemas.openxmlformats.org/officeDocument/2006/relationships/customXml" Target="../ink/ink151.xml"/><Relationship Id="rId361" Type="http://schemas.openxmlformats.org/officeDocument/2006/relationships/customXml" Target="../ink/ink358.xml"/><Relationship Id="rId557" Type="http://schemas.openxmlformats.org/officeDocument/2006/relationships/customXml" Target="../ink/ink554.xml"/><Relationship Id="rId196" Type="http://schemas.openxmlformats.org/officeDocument/2006/relationships/customXml" Target="../ink/ink193.xml"/><Relationship Id="rId417" Type="http://schemas.openxmlformats.org/officeDocument/2006/relationships/customXml" Target="../ink/ink414.xml"/><Relationship Id="rId459" Type="http://schemas.openxmlformats.org/officeDocument/2006/relationships/customXml" Target="../ink/ink456.xml"/><Relationship Id="rId16" Type="http://schemas.openxmlformats.org/officeDocument/2006/relationships/customXml" Target="../ink/ink13.xml"/><Relationship Id="rId221" Type="http://schemas.openxmlformats.org/officeDocument/2006/relationships/customXml" Target="../ink/ink218.xml"/><Relationship Id="rId263" Type="http://schemas.openxmlformats.org/officeDocument/2006/relationships/customXml" Target="../ink/ink260.xml"/><Relationship Id="rId319" Type="http://schemas.openxmlformats.org/officeDocument/2006/relationships/customXml" Target="../ink/ink316.xml"/><Relationship Id="rId470" Type="http://schemas.openxmlformats.org/officeDocument/2006/relationships/customXml" Target="../ink/ink467.xml"/><Relationship Id="rId526" Type="http://schemas.openxmlformats.org/officeDocument/2006/relationships/customXml" Target="../ink/ink523.xml"/><Relationship Id="rId58" Type="http://schemas.openxmlformats.org/officeDocument/2006/relationships/customXml" Target="../ink/ink55.xml"/><Relationship Id="rId123" Type="http://schemas.openxmlformats.org/officeDocument/2006/relationships/customXml" Target="../ink/ink120.xml"/><Relationship Id="rId330" Type="http://schemas.openxmlformats.org/officeDocument/2006/relationships/customXml" Target="../ink/ink327.xml"/><Relationship Id="rId568" Type="http://schemas.openxmlformats.org/officeDocument/2006/relationships/customXml" Target="../ink/ink565.xml"/><Relationship Id="rId165" Type="http://schemas.openxmlformats.org/officeDocument/2006/relationships/customXml" Target="../ink/ink162.xml"/><Relationship Id="rId372" Type="http://schemas.openxmlformats.org/officeDocument/2006/relationships/customXml" Target="../ink/ink369.xml"/><Relationship Id="rId428" Type="http://schemas.openxmlformats.org/officeDocument/2006/relationships/customXml" Target="../ink/ink425.xml"/><Relationship Id="rId232" Type="http://schemas.openxmlformats.org/officeDocument/2006/relationships/customXml" Target="../ink/ink229.xml"/><Relationship Id="rId274" Type="http://schemas.openxmlformats.org/officeDocument/2006/relationships/customXml" Target="../ink/ink271.xml"/><Relationship Id="rId481" Type="http://schemas.openxmlformats.org/officeDocument/2006/relationships/customXml" Target="../ink/ink478.xml"/><Relationship Id="rId27" Type="http://schemas.openxmlformats.org/officeDocument/2006/relationships/customXml" Target="../ink/ink24.xml"/><Relationship Id="rId69" Type="http://schemas.openxmlformats.org/officeDocument/2006/relationships/customXml" Target="../ink/ink66.xml"/><Relationship Id="rId134" Type="http://schemas.openxmlformats.org/officeDocument/2006/relationships/customXml" Target="../ink/ink131.xml"/><Relationship Id="rId537" Type="http://schemas.openxmlformats.org/officeDocument/2006/relationships/customXml" Target="../ink/ink534.xml"/><Relationship Id="rId579" Type="http://schemas.openxmlformats.org/officeDocument/2006/relationships/customXml" Target="../ink/ink576.xml"/><Relationship Id="rId80" Type="http://schemas.openxmlformats.org/officeDocument/2006/relationships/customXml" Target="../ink/ink77.xml"/><Relationship Id="rId176" Type="http://schemas.openxmlformats.org/officeDocument/2006/relationships/customXml" Target="../ink/ink173.xml"/><Relationship Id="rId341" Type="http://schemas.openxmlformats.org/officeDocument/2006/relationships/customXml" Target="../ink/ink338.xml"/><Relationship Id="rId383" Type="http://schemas.openxmlformats.org/officeDocument/2006/relationships/customXml" Target="../ink/ink380.xml"/><Relationship Id="rId439" Type="http://schemas.openxmlformats.org/officeDocument/2006/relationships/customXml" Target="../ink/ink436.xml"/><Relationship Id="rId201" Type="http://schemas.openxmlformats.org/officeDocument/2006/relationships/customXml" Target="../ink/ink198.xml"/><Relationship Id="rId243" Type="http://schemas.openxmlformats.org/officeDocument/2006/relationships/customXml" Target="../ink/ink240.xml"/><Relationship Id="rId285" Type="http://schemas.openxmlformats.org/officeDocument/2006/relationships/customXml" Target="../ink/ink282.xml"/><Relationship Id="rId450" Type="http://schemas.openxmlformats.org/officeDocument/2006/relationships/customXml" Target="../ink/ink447.xml"/><Relationship Id="rId506" Type="http://schemas.openxmlformats.org/officeDocument/2006/relationships/customXml" Target="../ink/ink503.xml"/><Relationship Id="rId38" Type="http://schemas.openxmlformats.org/officeDocument/2006/relationships/customXml" Target="../ink/ink35.xml"/><Relationship Id="rId103" Type="http://schemas.openxmlformats.org/officeDocument/2006/relationships/customXml" Target="../ink/ink100.xml"/><Relationship Id="rId310" Type="http://schemas.openxmlformats.org/officeDocument/2006/relationships/customXml" Target="../ink/ink307.xml"/><Relationship Id="rId492" Type="http://schemas.openxmlformats.org/officeDocument/2006/relationships/customXml" Target="../ink/ink489.xml"/><Relationship Id="rId548" Type="http://schemas.openxmlformats.org/officeDocument/2006/relationships/customXml" Target="../ink/ink545.xml"/><Relationship Id="rId91" Type="http://schemas.openxmlformats.org/officeDocument/2006/relationships/customXml" Target="../ink/ink88.xml"/><Relationship Id="rId145" Type="http://schemas.openxmlformats.org/officeDocument/2006/relationships/customXml" Target="../ink/ink142.xml"/><Relationship Id="rId187" Type="http://schemas.openxmlformats.org/officeDocument/2006/relationships/customXml" Target="../ink/ink184.xml"/><Relationship Id="rId352" Type="http://schemas.openxmlformats.org/officeDocument/2006/relationships/customXml" Target="../ink/ink349.xml"/><Relationship Id="rId394" Type="http://schemas.openxmlformats.org/officeDocument/2006/relationships/customXml" Target="../ink/ink391.xml"/><Relationship Id="rId408" Type="http://schemas.openxmlformats.org/officeDocument/2006/relationships/customXml" Target="../ink/ink405.xml"/><Relationship Id="rId212" Type="http://schemas.openxmlformats.org/officeDocument/2006/relationships/customXml" Target="../ink/ink209.xml"/><Relationship Id="rId254" Type="http://schemas.openxmlformats.org/officeDocument/2006/relationships/customXml" Target="../ink/ink251.xml"/><Relationship Id="rId49" Type="http://schemas.openxmlformats.org/officeDocument/2006/relationships/customXml" Target="../ink/ink46.xml"/><Relationship Id="rId114" Type="http://schemas.openxmlformats.org/officeDocument/2006/relationships/customXml" Target="../ink/ink111.xml"/><Relationship Id="rId296" Type="http://schemas.openxmlformats.org/officeDocument/2006/relationships/customXml" Target="../ink/ink293.xml"/><Relationship Id="rId461" Type="http://schemas.openxmlformats.org/officeDocument/2006/relationships/customXml" Target="../ink/ink458.xml"/><Relationship Id="rId517" Type="http://schemas.openxmlformats.org/officeDocument/2006/relationships/customXml" Target="../ink/ink514.xml"/><Relationship Id="rId559" Type="http://schemas.openxmlformats.org/officeDocument/2006/relationships/customXml" Target="../ink/ink556.xml"/><Relationship Id="rId60" Type="http://schemas.openxmlformats.org/officeDocument/2006/relationships/customXml" Target="../ink/ink57.xml"/><Relationship Id="rId156" Type="http://schemas.openxmlformats.org/officeDocument/2006/relationships/customXml" Target="../ink/ink153.xml"/><Relationship Id="rId198" Type="http://schemas.openxmlformats.org/officeDocument/2006/relationships/customXml" Target="../ink/ink195.xml"/><Relationship Id="rId321" Type="http://schemas.openxmlformats.org/officeDocument/2006/relationships/customXml" Target="../ink/ink318.xml"/><Relationship Id="rId363" Type="http://schemas.openxmlformats.org/officeDocument/2006/relationships/customXml" Target="../ink/ink360.xml"/><Relationship Id="rId419" Type="http://schemas.openxmlformats.org/officeDocument/2006/relationships/customXml" Target="../ink/ink416.xml"/><Relationship Id="rId570" Type="http://schemas.openxmlformats.org/officeDocument/2006/relationships/customXml" Target="../ink/ink567.xml"/><Relationship Id="rId223" Type="http://schemas.openxmlformats.org/officeDocument/2006/relationships/customXml" Target="../ink/ink220.xml"/><Relationship Id="rId430" Type="http://schemas.openxmlformats.org/officeDocument/2006/relationships/customXml" Target="../ink/ink427.xml"/><Relationship Id="rId18" Type="http://schemas.openxmlformats.org/officeDocument/2006/relationships/customXml" Target="../ink/ink15.xml"/><Relationship Id="rId265" Type="http://schemas.openxmlformats.org/officeDocument/2006/relationships/customXml" Target="../ink/ink262.xml"/><Relationship Id="rId472" Type="http://schemas.openxmlformats.org/officeDocument/2006/relationships/customXml" Target="../ink/ink469.xml"/><Relationship Id="rId528" Type="http://schemas.openxmlformats.org/officeDocument/2006/relationships/customXml" Target="../ink/ink525.xml"/><Relationship Id="rId125" Type="http://schemas.openxmlformats.org/officeDocument/2006/relationships/customXml" Target="../ink/ink122.xml"/><Relationship Id="rId167" Type="http://schemas.openxmlformats.org/officeDocument/2006/relationships/customXml" Target="../ink/ink164.xml"/><Relationship Id="rId332" Type="http://schemas.openxmlformats.org/officeDocument/2006/relationships/customXml" Target="../ink/ink329.xml"/><Relationship Id="rId374" Type="http://schemas.openxmlformats.org/officeDocument/2006/relationships/customXml" Target="../ink/ink371.xml"/><Relationship Id="rId581" Type="http://schemas.openxmlformats.org/officeDocument/2006/relationships/customXml" Target="../ink/ink578.xml"/><Relationship Id="rId71" Type="http://schemas.openxmlformats.org/officeDocument/2006/relationships/customXml" Target="../ink/ink68.xml"/><Relationship Id="rId234" Type="http://schemas.openxmlformats.org/officeDocument/2006/relationships/customXml" Target="../ink/ink231.xml"/><Relationship Id="rId2" Type="http://schemas.openxmlformats.org/officeDocument/2006/relationships/image" Target="../media/image1.png"/><Relationship Id="rId29" Type="http://schemas.openxmlformats.org/officeDocument/2006/relationships/customXml" Target="../ink/ink26.xml"/><Relationship Id="rId276" Type="http://schemas.openxmlformats.org/officeDocument/2006/relationships/customXml" Target="../ink/ink273.xml"/><Relationship Id="rId441" Type="http://schemas.openxmlformats.org/officeDocument/2006/relationships/customXml" Target="../ink/ink438.xml"/><Relationship Id="rId483" Type="http://schemas.openxmlformats.org/officeDocument/2006/relationships/customXml" Target="../ink/ink480.xml"/><Relationship Id="rId539" Type="http://schemas.openxmlformats.org/officeDocument/2006/relationships/customXml" Target="../ink/ink536.xml"/><Relationship Id="rId40" Type="http://schemas.openxmlformats.org/officeDocument/2006/relationships/customXml" Target="../ink/ink37.xml"/><Relationship Id="rId136" Type="http://schemas.openxmlformats.org/officeDocument/2006/relationships/customXml" Target="../ink/ink133.xml"/><Relationship Id="rId178" Type="http://schemas.openxmlformats.org/officeDocument/2006/relationships/customXml" Target="../ink/ink175.xml"/><Relationship Id="rId301" Type="http://schemas.openxmlformats.org/officeDocument/2006/relationships/customXml" Target="../ink/ink298.xml"/><Relationship Id="rId343" Type="http://schemas.openxmlformats.org/officeDocument/2006/relationships/customXml" Target="../ink/ink340.xml"/><Relationship Id="rId550" Type="http://schemas.openxmlformats.org/officeDocument/2006/relationships/customXml" Target="../ink/ink547.xml"/><Relationship Id="rId82" Type="http://schemas.openxmlformats.org/officeDocument/2006/relationships/customXml" Target="../ink/ink79.xml"/><Relationship Id="rId203" Type="http://schemas.openxmlformats.org/officeDocument/2006/relationships/customXml" Target="../ink/ink200.xml"/><Relationship Id="rId385" Type="http://schemas.openxmlformats.org/officeDocument/2006/relationships/customXml" Target="../ink/ink382.xml"/><Relationship Id="rId245" Type="http://schemas.openxmlformats.org/officeDocument/2006/relationships/customXml" Target="../ink/ink242.xml"/><Relationship Id="rId287" Type="http://schemas.openxmlformats.org/officeDocument/2006/relationships/customXml" Target="../ink/ink284.xml"/><Relationship Id="rId410" Type="http://schemas.openxmlformats.org/officeDocument/2006/relationships/customXml" Target="../ink/ink407.xml"/><Relationship Id="rId452" Type="http://schemas.openxmlformats.org/officeDocument/2006/relationships/customXml" Target="../ink/ink449.xml"/><Relationship Id="rId494" Type="http://schemas.openxmlformats.org/officeDocument/2006/relationships/customXml" Target="../ink/ink491.xml"/><Relationship Id="rId508" Type="http://schemas.openxmlformats.org/officeDocument/2006/relationships/customXml" Target="../ink/ink505.xml"/><Relationship Id="rId105" Type="http://schemas.openxmlformats.org/officeDocument/2006/relationships/customXml" Target="../ink/ink102.xml"/><Relationship Id="rId147" Type="http://schemas.openxmlformats.org/officeDocument/2006/relationships/customXml" Target="../ink/ink144.xml"/><Relationship Id="rId312" Type="http://schemas.openxmlformats.org/officeDocument/2006/relationships/customXml" Target="../ink/ink309.xml"/><Relationship Id="rId354" Type="http://schemas.openxmlformats.org/officeDocument/2006/relationships/customXml" Target="../ink/ink351.xml"/><Relationship Id="rId51" Type="http://schemas.openxmlformats.org/officeDocument/2006/relationships/customXml" Target="../ink/ink48.xml"/><Relationship Id="rId93" Type="http://schemas.openxmlformats.org/officeDocument/2006/relationships/customXml" Target="../ink/ink90.xml"/><Relationship Id="rId189" Type="http://schemas.openxmlformats.org/officeDocument/2006/relationships/customXml" Target="../ink/ink186.xml"/><Relationship Id="rId396" Type="http://schemas.openxmlformats.org/officeDocument/2006/relationships/customXml" Target="../ink/ink393.xml"/><Relationship Id="rId561" Type="http://schemas.openxmlformats.org/officeDocument/2006/relationships/customXml" Target="../ink/ink558.xml"/><Relationship Id="rId214" Type="http://schemas.openxmlformats.org/officeDocument/2006/relationships/customXml" Target="../ink/ink211.xml"/><Relationship Id="rId256" Type="http://schemas.openxmlformats.org/officeDocument/2006/relationships/customXml" Target="../ink/ink253.xml"/><Relationship Id="rId298" Type="http://schemas.openxmlformats.org/officeDocument/2006/relationships/customXml" Target="../ink/ink295.xml"/><Relationship Id="rId421" Type="http://schemas.openxmlformats.org/officeDocument/2006/relationships/customXml" Target="../ink/ink418.xml"/><Relationship Id="rId463" Type="http://schemas.openxmlformats.org/officeDocument/2006/relationships/customXml" Target="../ink/ink460.xml"/><Relationship Id="rId519" Type="http://schemas.openxmlformats.org/officeDocument/2006/relationships/customXml" Target="../ink/ink516.xml"/><Relationship Id="rId116" Type="http://schemas.openxmlformats.org/officeDocument/2006/relationships/customXml" Target="../ink/ink113.xml"/><Relationship Id="rId158" Type="http://schemas.openxmlformats.org/officeDocument/2006/relationships/customXml" Target="../ink/ink155.xml"/><Relationship Id="rId323" Type="http://schemas.openxmlformats.org/officeDocument/2006/relationships/customXml" Target="../ink/ink320.xml"/><Relationship Id="rId530" Type="http://schemas.openxmlformats.org/officeDocument/2006/relationships/customXml" Target="../ink/ink527.xml"/><Relationship Id="rId20" Type="http://schemas.openxmlformats.org/officeDocument/2006/relationships/customXml" Target="../ink/ink17.xml"/><Relationship Id="rId62" Type="http://schemas.openxmlformats.org/officeDocument/2006/relationships/customXml" Target="../ink/ink59.xml"/><Relationship Id="rId365" Type="http://schemas.openxmlformats.org/officeDocument/2006/relationships/customXml" Target="../ink/ink362.xml"/><Relationship Id="rId572" Type="http://schemas.openxmlformats.org/officeDocument/2006/relationships/customXml" Target="../ink/ink569.xml"/><Relationship Id="rId225" Type="http://schemas.openxmlformats.org/officeDocument/2006/relationships/customXml" Target="../ink/ink222.xml"/><Relationship Id="rId267" Type="http://schemas.openxmlformats.org/officeDocument/2006/relationships/customXml" Target="../ink/ink264.xml"/><Relationship Id="rId432" Type="http://schemas.openxmlformats.org/officeDocument/2006/relationships/customXml" Target="../ink/ink429.xml"/><Relationship Id="rId474" Type="http://schemas.openxmlformats.org/officeDocument/2006/relationships/customXml" Target="../ink/ink471.xml"/><Relationship Id="rId127" Type="http://schemas.openxmlformats.org/officeDocument/2006/relationships/customXml" Target="../ink/ink124.xml"/><Relationship Id="rId31" Type="http://schemas.openxmlformats.org/officeDocument/2006/relationships/customXml" Target="../ink/ink28.xml"/><Relationship Id="rId73" Type="http://schemas.openxmlformats.org/officeDocument/2006/relationships/customXml" Target="../ink/ink70.xml"/><Relationship Id="rId169" Type="http://schemas.openxmlformats.org/officeDocument/2006/relationships/customXml" Target="../ink/ink166.xml"/><Relationship Id="rId334" Type="http://schemas.openxmlformats.org/officeDocument/2006/relationships/customXml" Target="../ink/ink331.xml"/><Relationship Id="rId376" Type="http://schemas.openxmlformats.org/officeDocument/2006/relationships/customXml" Target="../ink/ink373.xml"/><Relationship Id="rId541" Type="http://schemas.openxmlformats.org/officeDocument/2006/relationships/customXml" Target="../ink/ink538.xml"/><Relationship Id="rId583" Type="http://schemas.openxmlformats.org/officeDocument/2006/relationships/image" Target="../media/image4.png"/><Relationship Id="rId4" Type="http://schemas.openxmlformats.org/officeDocument/2006/relationships/image" Target="../media/image2.png"/><Relationship Id="rId180" Type="http://schemas.openxmlformats.org/officeDocument/2006/relationships/customXml" Target="../ink/ink177.xml"/><Relationship Id="rId236" Type="http://schemas.openxmlformats.org/officeDocument/2006/relationships/customXml" Target="../ink/ink233.xml"/><Relationship Id="rId278" Type="http://schemas.openxmlformats.org/officeDocument/2006/relationships/customXml" Target="../ink/ink275.xml"/><Relationship Id="rId401" Type="http://schemas.openxmlformats.org/officeDocument/2006/relationships/customXml" Target="../ink/ink398.xml"/><Relationship Id="rId443" Type="http://schemas.openxmlformats.org/officeDocument/2006/relationships/customXml" Target="../ink/ink440.xml"/><Relationship Id="rId303" Type="http://schemas.openxmlformats.org/officeDocument/2006/relationships/customXml" Target="../ink/ink300.xml"/><Relationship Id="rId485" Type="http://schemas.openxmlformats.org/officeDocument/2006/relationships/customXml" Target="../ink/ink482.xml"/><Relationship Id="rId42" Type="http://schemas.openxmlformats.org/officeDocument/2006/relationships/customXml" Target="../ink/ink39.xml"/><Relationship Id="rId84" Type="http://schemas.openxmlformats.org/officeDocument/2006/relationships/customXml" Target="../ink/ink81.xml"/><Relationship Id="rId138" Type="http://schemas.openxmlformats.org/officeDocument/2006/relationships/customXml" Target="../ink/ink135.xml"/><Relationship Id="rId345" Type="http://schemas.openxmlformats.org/officeDocument/2006/relationships/customXml" Target="../ink/ink342.xml"/><Relationship Id="rId387" Type="http://schemas.openxmlformats.org/officeDocument/2006/relationships/customXml" Target="../ink/ink384.xml"/><Relationship Id="rId510" Type="http://schemas.openxmlformats.org/officeDocument/2006/relationships/customXml" Target="../ink/ink507.xml"/><Relationship Id="rId552" Type="http://schemas.openxmlformats.org/officeDocument/2006/relationships/customXml" Target="../ink/ink549.xml"/><Relationship Id="rId191" Type="http://schemas.openxmlformats.org/officeDocument/2006/relationships/customXml" Target="../ink/ink188.xml"/><Relationship Id="rId205" Type="http://schemas.openxmlformats.org/officeDocument/2006/relationships/customXml" Target="../ink/ink202.xml"/><Relationship Id="rId247" Type="http://schemas.openxmlformats.org/officeDocument/2006/relationships/customXml" Target="../ink/ink244.xml"/><Relationship Id="rId412" Type="http://schemas.openxmlformats.org/officeDocument/2006/relationships/customXml" Target="../ink/ink409.xml"/><Relationship Id="rId107" Type="http://schemas.openxmlformats.org/officeDocument/2006/relationships/customXml" Target="../ink/ink104.xml"/><Relationship Id="rId289" Type="http://schemas.openxmlformats.org/officeDocument/2006/relationships/customXml" Target="../ink/ink286.xml"/><Relationship Id="rId454" Type="http://schemas.openxmlformats.org/officeDocument/2006/relationships/customXml" Target="../ink/ink451.xml"/><Relationship Id="rId496" Type="http://schemas.openxmlformats.org/officeDocument/2006/relationships/customXml" Target="../ink/ink493.xml"/><Relationship Id="rId11" Type="http://schemas.openxmlformats.org/officeDocument/2006/relationships/customXml" Target="../ink/ink8.xml"/><Relationship Id="rId53" Type="http://schemas.openxmlformats.org/officeDocument/2006/relationships/customXml" Target="../ink/ink50.xml"/><Relationship Id="rId149" Type="http://schemas.openxmlformats.org/officeDocument/2006/relationships/customXml" Target="../ink/ink146.xml"/><Relationship Id="rId314" Type="http://schemas.openxmlformats.org/officeDocument/2006/relationships/customXml" Target="../ink/ink311.xml"/><Relationship Id="rId356" Type="http://schemas.openxmlformats.org/officeDocument/2006/relationships/customXml" Target="../ink/ink353.xml"/><Relationship Id="rId398" Type="http://schemas.openxmlformats.org/officeDocument/2006/relationships/customXml" Target="../ink/ink395.xml"/><Relationship Id="rId521" Type="http://schemas.openxmlformats.org/officeDocument/2006/relationships/customXml" Target="../ink/ink518.xml"/><Relationship Id="rId563" Type="http://schemas.openxmlformats.org/officeDocument/2006/relationships/customXml" Target="../ink/ink560.xml"/><Relationship Id="rId95" Type="http://schemas.openxmlformats.org/officeDocument/2006/relationships/customXml" Target="../ink/ink92.xml"/><Relationship Id="rId160" Type="http://schemas.openxmlformats.org/officeDocument/2006/relationships/customXml" Target="../ink/ink157.xml"/><Relationship Id="rId216" Type="http://schemas.openxmlformats.org/officeDocument/2006/relationships/customXml" Target="../ink/ink213.xml"/><Relationship Id="rId423" Type="http://schemas.openxmlformats.org/officeDocument/2006/relationships/customXml" Target="../ink/ink420.xml"/><Relationship Id="rId258" Type="http://schemas.openxmlformats.org/officeDocument/2006/relationships/customXml" Target="../ink/ink255.xml"/><Relationship Id="rId465" Type="http://schemas.openxmlformats.org/officeDocument/2006/relationships/customXml" Target="../ink/ink462.xml"/><Relationship Id="rId22" Type="http://schemas.openxmlformats.org/officeDocument/2006/relationships/customXml" Target="../ink/ink19.xml"/><Relationship Id="rId64" Type="http://schemas.openxmlformats.org/officeDocument/2006/relationships/customXml" Target="../ink/ink61.xml"/><Relationship Id="rId118" Type="http://schemas.openxmlformats.org/officeDocument/2006/relationships/customXml" Target="../ink/ink115.xml"/><Relationship Id="rId325" Type="http://schemas.openxmlformats.org/officeDocument/2006/relationships/customXml" Target="../ink/ink322.xml"/><Relationship Id="rId367" Type="http://schemas.openxmlformats.org/officeDocument/2006/relationships/customXml" Target="../ink/ink364.xml"/><Relationship Id="rId532" Type="http://schemas.openxmlformats.org/officeDocument/2006/relationships/customXml" Target="../ink/ink529.xml"/><Relationship Id="rId574" Type="http://schemas.openxmlformats.org/officeDocument/2006/relationships/customXml" Target="../ink/ink571.xml"/><Relationship Id="rId171" Type="http://schemas.openxmlformats.org/officeDocument/2006/relationships/customXml" Target="../ink/ink168.xml"/><Relationship Id="rId227" Type="http://schemas.openxmlformats.org/officeDocument/2006/relationships/customXml" Target="../ink/ink224.xml"/><Relationship Id="rId269" Type="http://schemas.openxmlformats.org/officeDocument/2006/relationships/customXml" Target="../ink/ink266.xml"/><Relationship Id="rId434" Type="http://schemas.openxmlformats.org/officeDocument/2006/relationships/customXml" Target="../ink/ink431.xml"/><Relationship Id="rId476" Type="http://schemas.openxmlformats.org/officeDocument/2006/relationships/customXml" Target="../ink/ink473.xml"/><Relationship Id="rId33" Type="http://schemas.openxmlformats.org/officeDocument/2006/relationships/customXml" Target="../ink/ink30.xml"/><Relationship Id="rId129" Type="http://schemas.openxmlformats.org/officeDocument/2006/relationships/customXml" Target="../ink/ink126.xml"/><Relationship Id="rId280" Type="http://schemas.openxmlformats.org/officeDocument/2006/relationships/customXml" Target="../ink/ink277.xml"/><Relationship Id="rId336" Type="http://schemas.openxmlformats.org/officeDocument/2006/relationships/customXml" Target="../ink/ink333.xml"/><Relationship Id="rId501" Type="http://schemas.openxmlformats.org/officeDocument/2006/relationships/customXml" Target="../ink/ink498.xml"/><Relationship Id="rId543" Type="http://schemas.openxmlformats.org/officeDocument/2006/relationships/customXml" Target="../ink/ink540.xml"/><Relationship Id="rId75" Type="http://schemas.openxmlformats.org/officeDocument/2006/relationships/customXml" Target="../ink/ink72.xml"/><Relationship Id="rId140" Type="http://schemas.openxmlformats.org/officeDocument/2006/relationships/customXml" Target="../ink/ink137.xml"/><Relationship Id="rId182" Type="http://schemas.openxmlformats.org/officeDocument/2006/relationships/customXml" Target="../ink/ink179.xml"/><Relationship Id="rId378" Type="http://schemas.openxmlformats.org/officeDocument/2006/relationships/customXml" Target="../ink/ink375.xml"/><Relationship Id="rId403" Type="http://schemas.openxmlformats.org/officeDocument/2006/relationships/customXml" Target="../ink/ink400.xml"/><Relationship Id="rId585" Type="http://schemas.openxmlformats.org/officeDocument/2006/relationships/image" Target="../media/image5.png"/><Relationship Id="rId6" Type="http://schemas.openxmlformats.org/officeDocument/2006/relationships/image" Target="../media/image3.png"/><Relationship Id="rId238" Type="http://schemas.openxmlformats.org/officeDocument/2006/relationships/customXml" Target="../ink/ink235.xml"/><Relationship Id="rId445" Type="http://schemas.openxmlformats.org/officeDocument/2006/relationships/customXml" Target="../ink/ink442.xml"/><Relationship Id="rId487" Type="http://schemas.openxmlformats.org/officeDocument/2006/relationships/customXml" Target="../ink/ink484.xml"/><Relationship Id="rId291" Type="http://schemas.openxmlformats.org/officeDocument/2006/relationships/customXml" Target="../ink/ink288.xml"/><Relationship Id="rId305" Type="http://schemas.openxmlformats.org/officeDocument/2006/relationships/customXml" Target="../ink/ink302.xml"/><Relationship Id="rId347" Type="http://schemas.openxmlformats.org/officeDocument/2006/relationships/customXml" Target="../ink/ink344.xml"/><Relationship Id="rId512" Type="http://schemas.openxmlformats.org/officeDocument/2006/relationships/customXml" Target="../ink/ink509.xml"/><Relationship Id="rId44" Type="http://schemas.openxmlformats.org/officeDocument/2006/relationships/customXml" Target="../ink/ink41.xml"/><Relationship Id="rId86" Type="http://schemas.openxmlformats.org/officeDocument/2006/relationships/customXml" Target="../ink/ink83.xml"/><Relationship Id="rId151" Type="http://schemas.openxmlformats.org/officeDocument/2006/relationships/customXml" Target="../ink/ink148.xml"/><Relationship Id="rId389" Type="http://schemas.openxmlformats.org/officeDocument/2006/relationships/customXml" Target="../ink/ink386.xml"/><Relationship Id="rId554" Type="http://schemas.openxmlformats.org/officeDocument/2006/relationships/customXml" Target="../ink/ink551.xml"/><Relationship Id="rId193" Type="http://schemas.openxmlformats.org/officeDocument/2006/relationships/customXml" Target="../ink/ink190.xml"/><Relationship Id="rId207" Type="http://schemas.openxmlformats.org/officeDocument/2006/relationships/customXml" Target="../ink/ink204.xml"/><Relationship Id="rId249" Type="http://schemas.openxmlformats.org/officeDocument/2006/relationships/customXml" Target="../ink/ink246.xml"/><Relationship Id="rId414" Type="http://schemas.openxmlformats.org/officeDocument/2006/relationships/customXml" Target="../ink/ink411.xml"/><Relationship Id="rId456" Type="http://schemas.openxmlformats.org/officeDocument/2006/relationships/customXml" Target="../ink/ink453.xml"/><Relationship Id="rId498" Type="http://schemas.openxmlformats.org/officeDocument/2006/relationships/customXml" Target="../ink/ink495.xml"/><Relationship Id="rId13" Type="http://schemas.openxmlformats.org/officeDocument/2006/relationships/customXml" Target="../ink/ink10.xml"/><Relationship Id="rId109" Type="http://schemas.openxmlformats.org/officeDocument/2006/relationships/customXml" Target="../ink/ink106.xml"/><Relationship Id="rId260" Type="http://schemas.openxmlformats.org/officeDocument/2006/relationships/customXml" Target="../ink/ink257.xml"/><Relationship Id="rId316" Type="http://schemas.openxmlformats.org/officeDocument/2006/relationships/customXml" Target="../ink/ink313.xml"/><Relationship Id="rId523" Type="http://schemas.openxmlformats.org/officeDocument/2006/relationships/customXml" Target="../ink/ink520.xml"/><Relationship Id="rId55" Type="http://schemas.openxmlformats.org/officeDocument/2006/relationships/customXml" Target="../ink/ink52.xml"/><Relationship Id="rId97" Type="http://schemas.openxmlformats.org/officeDocument/2006/relationships/customXml" Target="../ink/ink94.xml"/><Relationship Id="rId120" Type="http://schemas.openxmlformats.org/officeDocument/2006/relationships/customXml" Target="../ink/ink117.xml"/><Relationship Id="rId358" Type="http://schemas.openxmlformats.org/officeDocument/2006/relationships/customXml" Target="../ink/ink355.xml"/><Relationship Id="rId565" Type="http://schemas.openxmlformats.org/officeDocument/2006/relationships/customXml" Target="../ink/ink562.xml"/><Relationship Id="rId162" Type="http://schemas.openxmlformats.org/officeDocument/2006/relationships/customXml" Target="../ink/ink159.xml"/><Relationship Id="rId218" Type="http://schemas.openxmlformats.org/officeDocument/2006/relationships/customXml" Target="../ink/ink215.xml"/><Relationship Id="rId425" Type="http://schemas.openxmlformats.org/officeDocument/2006/relationships/customXml" Target="../ink/ink422.xml"/><Relationship Id="rId467" Type="http://schemas.openxmlformats.org/officeDocument/2006/relationships/customXml" Target="../ink/ink464.xml"/><Relationship Id="rId271" Type="http://schemas.openxmlformats.org/officeDocument/2006/relationships/customXml" Target="../ink/ink268.xml"/><Relationship Id="rId24" Type="http://schemas.openxmlformats.org/officeDocument/2006/relationships/customXml" Target="../ink/ink21.xml"/><Relationship Id="rId66" Type="http://schemas.openxmlformats.org/officeDocument/2006/relationships/customXml" Target="../ink/ink63.xml"/><Relationship Id="rId131" Type="http://schemas.openxmlformats.org/officeDocument/2006/relationships/customXml" Target="../ink/ink128.xml"/><Relationship Id="rId327" Type="http://schemas.openxmlformats.org/officeDocument/2006/relationships/customXml" Target="../ink/ink324.xml"/><Relationship Id="rId369" Type="http://schemas.openxmlformats.org/officeDocument/2006/relationships/customXml" Target="../ink/ink366.xml"/><Relationship Id="rId534" Type="http://schemas.openxmlformats.org/officeDocument/2006/relationships/customXml" Target="../ink/ink531.xml"/><Relationship Id="rId576" Type="http://schemas.openxmlformats.org/officeDocument/2006/relationships/customXml" Target="../ink/ink573.xml"/><Relationship Id="rId173" Type="http://schemas.openxmlformats.org/officeDocument/2006/relationships/customXml" Target="../ink/ink170.xml"/><Relationship Id="rId229" Type="http://schemas.openxmlformats.org/officeDocument/2006/relationships/customXml" Target="../ink/ink226.xml"/><Relationship Id="rId380" Type="http://schemas.openxmlformats.org/officeDocument/2006/relationships/customXml" Target="../ink/ink377.xml"/><Relationship Id="rId436" Type="http://schemas.openxmlformats.org/officeDocument/2006/relationships/customXml" Target="../ink/ink433.xml"/><Relationship Id="rId240" Type="http://schemas.openxmlformats.org/officeDocument/2006/relationships/customXml" Target="../ink/ink237.xml"/><Relationship Id="rId478" Type="http://schemas.openxmlformats.org/officeDocument/2006/relationships/customXml" Target="../ink/ink475.xml"/><Relationship Id="rId35" Type="http://schemas.openxmlformats.org/officeDocument/2006/relationships/customXml" Target="../ink/ink32.xml"/><Relationship Id="rId77" Type="http://schemas.openxmlformats.org/officeDocument/2006/relationships/customXml" Target="../ink/ink74.xml"/><Relationship Id="rId100" Type="http://schemas.openxmlformats.org/officeDocument/2006/relationships/customXml" Target="../ink/ink97.xml"/><Relationship Id="rId282" Type="http://schemas.openxmlformats.org/officeDocument/2006/relationships/customXml" Target="../ink/ink279.xml"/><Relationship Id="rId338" Type="http://schemas.openxmlformats.org/officeDocument/2006/relationships/customXml" Target="../ink/ink335.xml"/><Relationship Id="rId503" Type="http://schemas.openxmlformats.org/officeDocument/2006/relationships/customXml" Target="../ink/ink500.xml"/><Relationship Id="rId545" Type="http://schemas.openxmlformats.org/officeDocument/2006/relationships/customXml" Target="../ink/ink542.xml"/><Relationship Id="rId587" Type="http://schemas.openxmlformats.org/officeDocument/2006/relationships/image" Target="../media/image6.png"/><Relationship Id="rId8" Type="http://schemas.openxmlformats.org/officeDocument/2006/relationships/customXml" Target="../ink/ink5.xml"/><Relationship Id="rId142" Type="http://schemas.openxmlformats.org/officeDocument/2006/relationships/customXml" Target="../ink/ink139.xml"/><Relationship Id="rId184" Type="http://schemas.openxmlformats.org/officeDocument/2006/relationships/customXml" Target="../ink/ink181.xml"/><Relationship Id="rId391" Type="http://schemas.openxmlformats.org/officeDocument/2006/relationships/customXml" Target="../ink/ink388.xml"/><Relationship Id="rId405" Type="http://schemas.openxmlformats.org/officeDocument/2006/relationships/customXml" Target="../ink/ink402.xml"/><Relationship Id="rId447" Type="http://schemas.openxmlformats.org/officeDocument/2006/relationships/customXml" Target="../ink/ink444.xml"/><Relationship Id="rId251" Type="http://schemas.openxmlformats.org/officeDocument/2006/relationships/customXml" Target="../ink/ink248.xml"/><Relationship Id="rId489" Type="http://schemas.openxmlformats.org/officeDocument/2006/relationships/customXml" Target="../ink/ink486.xml"/><Relationship Id="rId46" Type="http://schemas.openxmlformats.org/officeDocument/2006/relationships/customXml" Target="../ink/ink43.xml"/><Relationship Id="rId293" Type="http://schemas.openxmlformats.org/officeDocument/2006/relationships/customXml" Target="../ink/ink290.xml"/><Relationship Id="rId307" Type="http://schemas.openxmlformats.org/officeDocument/2006/relationships/customXml" Target="../ink/ink304.xml"/><Relationship Id="rId349" Type="http://schemas.openxmlformats.org/officeDocument/2006/relationships/customXml" Target="../ink/ink346.xml"/><Relationship Id="rId514" Type="http://schemas.openxmlformats.org/officeDocument/2006/relationships/customXml" Target="../ink/ink511.xml"/><Relationship Id="rId556" Type="http://schemas.openxmlformats.org/officeDocument/2006/relationships/customXml" Target="../ink/ink553.xml"/><Relationship Id="rId88" Type="http://schemas.openxmlformats.org/officeDocument/2006/relationships/customXml" Target="../ink/ink85.xml"/><Relationship Id="rId111" Type="http://schemas.openxmlformats.org/officeDocument/2006/relationships/customXml" Target="../ink/ink108.xml"/><Relationship Id="rId153" Type="http://schemas.openxmlformats.org/officeDocument/2006/relationships/customXml" Target="../ink/ink150.xml"/><Relationship Id="rId195" Type="http://schemas.openxmlformats.org/officeDocument/2006/relationships/customXml" Target="../ink/ink192.xml"/><Relationship Id="rId209" Type="http://schemas.openxmlformats.org/officeDocument/2006/relationships/customXml" Target="../ink/ink206.xml"/><Relationship Id="rId360" Type="http://schemas.openxmlformats.org/officeDocument/2006/relationships/customXml" Target="../ink/ink357.xml"/><Relationship Id="rId416" Type="http://schemas.openxmlformats.org/officeDocument/2006/relationships/customXml" Target="../ink/ink413.xml"/><Relationship Id="rId220" Type="http://schemas.openxmlformats.org/officeDocument/2006/relationships/customXml" Target="../ink/ink217.xml"/><Relationship Id="rId458" Type="http://schemas.openxmlformats.org/officeDocument/2006/relationships/customXml" Target="../ink/ink455.xml"/><Relationship Id="rId15" Type="http://schemas.openxmlformats.org/officeDocument/2006/relationships/customXml" Target="../ink/ink12.xml"/><Relationship Id="rId57" Type="http://schemas.openxmlformats.org/officeDocument/2006/relationships/customXml" Target="../ink/ink54.xml"/><Relationship Id="rId262" Type="http://schemas.openxmlformats.org/officeDocument/2006/relationships/customXml" Target="../ink/ink259.xml"/><Relationship Id="rId318" Type="http://schemas.openxmlformats.org/officeDocument/2006/relationships/customXml" Target="../ink/ink315.xml"/><Relationship Id="rId525" Type="http://schemas.openxmlformats.org/officeDocument/2006/relationships/customXml" Target="../ink/ink522.xml"/><Relationship Id="rId567" Type="http://schemas.openxmlformats.org/officeDocument/2006/relationships/customXml" Target="../ink/ink564.xml"/><Relationship Id="rId99" Type="http://schemas.openxmlformats.org/officeDocument/2006/relationships/customXml" Target="../ink/ink96.xml"/><Relationship Id="rId122" Type="http://schemas.openxmlformats.org/officeDocument/2006/relationships/customXml" Target="../ink/ink119.xml"/><Relationship Id="rId164" Type="http://schemas.openxmlformats.org/officeDocument/2006/relationships/customXml" Target="../ink/ink161.xml"/><Relationship Id="rId371" Type="http://schemas.openxmlformats.org/officeDocument/2006/relationships/customXml" Target="../ink/ink368.xml"/><Relationship Id="rId427" Type="http://schemas.openxmlformats.org/officeDocument/2006/relationships/customXml" Target="../ink/ink424.xml"/><Relationship Id="rId469" Type="http://schemas.openxmlformats.org/officeDocument/2006/relationships/customXml" Target="../ink/ink466.xml"/><Relationship Id="rId26" Type="http://schemas.openxmlformats.org/officeDocument/2006/relationships/customXml" Target="../ink/ink23.xml"/><Relationship Id="rId231" Type="http://schemas.openxmlformats.org/officeDocument/2006/relationships/customXml" Target="../ink/ink228.xml"/><Relationship Id="rId273" Type="http://schemas.openxmlformats.org/officeDocument/2006/relationships/customXml" Target="../ink/ink270.xml"/><Relationship Id="rId329" Type="http://schemas.openxmlformats.org/officeDocument/2006/relationships/customXml" Target="../ink/ink326.xml"/><Relationship Id="rId480" Type="http://schemas.openxmlformats.org/officeDocument/2006/relationships/customXml" Target="../ink/ink477.xml"/><Relationship Id="rId536" Type="http://schemas.openxmlformats.org/officeDocument/2006/relationships/customXml" Target="../ink/ink533.xml"/><Relationship Id="rId68" Type="http://schemas.openxmlformats.org/officeDocument/2006/relationships/customXml" Target="../ink/ink65.xml"/><Relationship Id="rId133" Type="http://schemas.openxmlformats.org/officeDocument/2006/relationships/customXml" Target="../ink/ink130.xml"/><Relationship Id="rId175" Type="http://schemas.openxmlformats.org/officeDocument/2006/relationships/customXml" Target="../ink/ink172.xml"/><Relationship Id="rId340" Type="http://schemas.openxmlformats.org/officeDocument/2006/relationships/customXml" Target="../ink/ink337.xml"/><Relationship Id="rId578" Type="http://schemas.openxmlformats.org/officeDocument/2006/relationships/customXml" Target="../ink/ink575.xml"/><Relationship Id="rId200" Type="http://schemas.openxmlformats.org/officeDocument/2006/relationships/customXml" Target="../ink/ink197.xml"/><Relationship Id="rId382" Type="http://schemas.openxmlformats.org/officeDocument/2006/relationships/customXml" Target="../ink/ink379.xml"/><Relationship Id="rId438" Type="http://schemas.openxmlformats.org/officeDocument/2006/relationships/customXml" Target="../ink/ink435.xml"/><Relationship Id="rId242" Type="http://schemas.openxmlformats.org/officeDocument/2006/relationships/customXml" Target="../ink/ink239.xml"/><Relationship Id="rId284" Type="http://schemas.openxmlformats.org/officeDocument/2006/relationships/customXml" Target="../ink/ink281.xml"/><Relationship Id="rId491" Type="http://schemas.openxmlformats.org/officeDocument/2006/relationships/customXml" Target="../ink/ink488.xml"/><Relationship Id="rId505" Type="http://schemas.openxmlformats.org/officeDocument/2006/relationships/customXml" Target="../ink/ink502.xml"/><Relationship Id="rId37" Type="http://schemas.openxmlformats.org/officeDocument/2006/relationships/customXml" Target="../ink/ink34.xml"/><Relationship Id="rId79" Type="http://schemas.openxmlformats.org/officeDocument/2006/relationships/customXml" Target="../ink/ink76.xml"/><Relationship Id="rId102" Type="http://schemas.openxmlformats.org/officeDocument/2006/relationships/customXml" Target="../ink/ink99.xml"/><Relationship Id="rId144" Type="http://schemas.openxmlformats.org/officeDocument/2006/relationships/customXml" Target="../ink/ink141.xml"/><Relationship Id="rId547" Type="http://schemas.openxmlformats.org/officeDocument/2006/relationships/customXml" Target="../ink/ink544.xml"/><Relationship Id="rId90" Type="http://schemas.openxmlformats.org/officeDocument/2006/relationships/customXml" Target="../ink/ink87.xml"/><Relationship Id="rId186" Type="http://schemas.openxmlformats.org/officeDocument/2006/relationships/customXml" Target="../ink/ink183.xml"/><Relationship Id="rId351" Type="http://schemas.openxmlformats.org/officeDocument/2006/relationships/customXml" Target="../ink/ink348.xml"/><Relationship Id="rId393" Type="http://schemas.openxmlformats.org/officeDocument/2006/relationships/customXml" Target="../ink/ink390.xml"/><Relationship Id="rId407" Type="http://schemas.openxmlformats.org/officeDocument/2006/relationships/customXml" Target="../ink/ink404.xml"/><Relationship Id="rId449" Type="http://schemas.openxmlformats.org/officeDocument/2006/relationships/customXml" Target="../ink/ink446.xml"/><Relationship Id="rId211" Type="http://schemas.openxmlformats.org/officeDocument/2006/relationships/customXml" Target="../ink/ink208.xml"/><Relationship Id="rId253" Type="http://schemas.openxmlformats.org/officeDocument/2006/relationships/customXml" Target="../ink/ink250.xml"/><Relationship Id="rId295" Type="http://schemas.openxmlformats.org/officeDocument/2006/relationships/customXml" Target="../ink/ink292.xml"/><Relationship Id="rId309" Type="http://schemas.openxmlformats.org/officeDocument/2006/relationships/customXml" Target="../ink/ink306.xml"/><Relationship Id="rId460" Type="http://schemas.openxmlformats.org/officeDocument/2006/relationships/customXml" Target="../ink/ink457.xml"/><Relationship Id="rId516" Type="http://schemas.openxmlformats.org/officeDocument/2006/relationships/customXml" Target="../ink/ink513.xml"/><Relationship Id="rId48" Type="http://schemas.openxmlformats.org/officeDocument/2006/relationships/customXml" Target="../ink/ink45.xml"/><Relationship Id="rId113" Type="http://schemas.openxmlformats.org/officeDocument/2006/relationships/customXml" Target="../ink/ink110.xml"/><Relationship Id="rId320" Type="http://schemas.openxmlformats.org/officeDocument/2006/relationships/customXml" Target="../ink/ink317.xml"/><Relationship Id="rId558" Type="http://schemas.openxmlformats.org/officeDocument/2006/relationships/customXml" Target="../ink/ink555.xml"/><Relationship Id="rId155" Type="http://schemas.openxmlformats.org/officeDocument/2006/relationships/customXml" Target="../ink/ink152.xml"/><Relationship Id="rId197" Type="http://schemas.openxmlformats.org/officeDocument/2006/relationships/customXml" Target="../ink/ink194.xml"/><Relationship Id="rId362" Type="http://schemas.openxmlformats.org/officeDocument/2006/relationships/customXml" Target="../ink/ink359.xml"/><Relationship Id="rId418" Type="http://schemas.openxmlformats.org/officeDocument/2006/relationships/customXml" Target="../ink/ink415.xml"/><Relationship Id="rId222" Type="http://schemas.openxmlformats.org/officeDocument/2006/relationships/customXml" Target="../ink/ink219.xml"/><Relationship Id="rId264" Type="http://schemas.openxmlformats.org/officeDocument/2006/relationships/customXml" Target="../ink/ink261.xml"/><Relationship Id="rId471" Type="http://schemas.openxmlformats.org/officeDocument/2006/relationships/customXml" Target="../ink/ink468.xml"/><Relationship Id="rId17" Type="http://schemas.openxmlformats.org/officeDocument/2006/relationships/customXml" Target="../ink/ink14.xml"/><Relationship Id="rId59" Type="http://schemas.openxmlformats.org/officeDocument/2006/relationships/customXml" Target="../ink/ink56.xml"/><Relationship Id="rId124" Type="http://schemas.openxmlformats.org/officeDocument/2006/relationships/customXml" Target="../ink/ink121.xml"/><Relationship Id="rId527" Type="http://schemas.openxmlformats.org/officeDocument/2006/relationships/customXml" Target="../ink/ink524.xml"/><Relationship Id="rId569" Type="http://schemas.openxmlformats.org/officeDocument/2006/relationships/customXml" Target="../ink/ink566.xml"/><Relationship Id="rId70" Type="http://schemas.openxmlformats.org/officeDocument/2006/relationships/customXml" Target="../ink/ink67.xml"/><Relationship Id="rId166" Type="http://schemas.openxmlformats.org/officeDocument/2006/relationships/customXml" Target="../ink/ink163.xml"/><Relationship Id="rId331" Type="http://schemas.openxmlformats.org/officeDocument/2006/relationships/customXml" Target="../ink/ink328.xml"/><Relationship Id="rId373" Type="http://schemas.openxmlformats.org/officeDocument/2006/relationships/customXml" Target="../ink/ink370.xml"/><Relationship Id="rId429" Type="http://schemas.openxmlformats.org/officeDocument/2006/relationships/customXml" Target="../ink/ink426.xml"/><Relationship Id="rId580" Type="http://schemas.openxmlformats.org/officeDocument/2006/relationships/customXml" Target="../ink/ink577.xml"/><Relationship Id="rId1" Type="http://schemas.openxmlformats.org/officeDocument/2006/relationships/customXml" Target="../ink/ink1.xml"/><Relationship Id="rId233" Type="http://schemas.openxmlformats.org/officeDocument/2006/relationships/customXml" Target="../ink/ink230.xml"/><Relationship Id="rId440" Type="http://schemas.openxmlformats.org/officeDocument/2006/relationships/customXml" Target="../ink/ink437.xml"/><Relationship Id="rId28" Type="http://schemas.openxmlformats.org/officeDocument/2006/relationships/customXml" Target="../ink/ink25.xml"/><Relationship Id="rId275" Type="http://schemas.openxmlformats.org/officeDocument/2006/relationships/customXml" Target="../ink/ink272.xml"/><Relationship Id="rId300" Type="http://schemas.openxmlformats.org/officeDocument/2006/relationships/customXml" Target="../ink/ink297.xml"/><Relationship Id="rId482" Type="http://schemas.openxmlformats.org/officeDocument/2006/relationships/customXml" Target="../ink/ink479.xml"/><Relationship Id="rId538" Type="http://schemas.openxmlformats.org/officeDocument/2006/relationships/customXml" Target="../ink/ink535.xml"/><Relationship Id="rId81" Type="http://schemas.openxmlformats.org/officeDocument/2006/relationships/customXml" Target="../ink/ink78.xml"/><Relationship Id="rId135" Type="http://schemas.openxmlformats.org/officeDocument/2006/relationships/customXml" Target="../ink/ink132.xml"/><Relationship Id="rId177" Type="http://schemas.openxmlformats.org/officeDocument/2006/relationships/customXml" Target="../ink/ink174.xml"/><Relationship Id="rId342" Type="http://schemas.openxmlformats.org/officeDocument/2006/relationships/customXml" Target="../ink/ink339.xml"/><Relationship Id="rId384" Type="http://schemas.openxmlformats.org/officeDocument/2006/relationships/customXml" Target="../ink/ink381.xml"/><Relationship Id="rId202" Type="http://schemas.openxmlformats.org/officeDocument/2006/relationships/customXml" Target="../ink/ink199.xml"/><Relationship Id="rId244" Type="http://schemas.openxmlformats.org/officeDocument/2006/relationships/customXml" Target="../ink/ink241.xml"/><Relationship Id="rId39" Type="http://schemas.openxmlformats.org/officeDocument/2006/relationships/customXml" Target="../ink/ink36.xml"/><Relationship Id="rId286" Type="http://schemas.openxmlformats.org/officeDocument/2006/relationships/customXml" Target="../ink/ink283.xml"/><Relationship Id="rId451" Type="http://schemas.openxmlformats.org/officeDocument/2006/relationships/customXml" Target="../ink/ink448.xml"/><Relationship Id="rId493" Type="http://schemas.openxmlformats.org/officeDocument/2006/relationships/customXml" Target="../ink/ink490.xml"/><Relationship Id="rId507" Type="http://schemas.openxmlformats.org/officeDocument/2006/relationships/customXml" Target="../ink/ink504.xml"/><Relationship Id="rId549" Type="http://schemas.openxmlformats.org/officeDocument/2006/relationships/customXml" Target="../ink/ink546.xml"/><Relationship Id="rId50" Type="http://schemas.openxmlformats.org/officeDocument/2006/relationships/customXml" Target="../ink/ink47.xml"/><Relationship Id="rId104" Type="http://schemas.openxmlformats.org/officeDocument/2006/relationships/customXml" Target="../ink/ink101.xml"/><Relationship Id="rId146" Type="http://schemas.openxmlformats.org/officeDocument/2006/relationships/customXml" Target="../ink/ink143.xml"/><Relationship Id="rId188" Type="http://schemas.openxmlformats.org/officeDocument/2006/relationships/customXml" Target="../ink/ink185.xml"/><Relationship Id="rId311" Type="http://schemas.openxmlformats.org/officeDocument/2006/relationships/customXml" Target="../ink/ink308.xml"/><Relationship Id="rId353" Type="http://schemas.openxmlformats.org/officeDocument/2006/relationships/customXml" Target="../ink/ink350.xml"/><Relationship Id="rId395" Type="http://schemas.openxmlformats.org/officeDocument/2006/relationships/customXml" Target="../ink/ink392.xml"/><Relationship Id="rId409" Type="http://schemas.openxmlformats.org/officeDocument/2006/relationships/customXml" Target="../ink/ink406.xml"/><Relationship Id="rId560" Type="http://schemas.openxmlformats.org/officeDocument/2006/relationships/customXml" Target="../ink/ink557.xml"/><Relationship Id="rId92" Type="http://schemas.openxmlformats.org/officeDocument/2006/relationships/customXml" Target="../ink/ink89.xml"/><Relationship Id="rId213" Type="http://schemas.openxmlformats.org/officeDocument/2006/relationships/customXml" Target="../ink/ink210.xml"/><Relationship Id="rId420" Type="http://schemas.openxmlformats.org/officeDocument/2006/relationships/customXml" Target="../ink/ink417.xml"/><Relationship Id="rId255" Type="http://schemas.openxmlformats.org/officeDocument/2006/relationships/customXml" Target="../ink/ink252.xml"/><Relationship Id="rId297" Type="http://schemas.openxmlformats.org/officeDocument/2006/relationships/customXml" Target="../ink/ink294.xml"/><Relationship Id="rId462" Type="http://schemas.openxmlformats.org/officeDocument/2006/relationships/customXml" Target="../ink/ink459.xml"/><Relationship Id="rId518" Type="http://schemas.openxmlformats.org/officeDocument/2006/relationships/customXml" Target="../ink/ink515.xml"/><Relationship Id="rId115" Type="http://schemas.openxmlformats.org/officeDocument/2006/relationships/customXml" Target="../ink/ink112.xml"/><Relationship Id="rId157" Type="http://schemas.openxmlformats.org/officeDocument/2006/relationships/customXml" Target="../ink/ink154.xml"/><Relationship Id="rId322" Type="http://schemas.openxmlformats.org/officeDocument/2006/relationships/customXml" Target="../ink/ink319.xml"/><Relationship Id="rId364" Type="http://schemas.openxmlformats.org/officeDocument/2006/relationships/customXml" Target="../ink/ink361.xml"/><Relationship Id="rId61" Type="http://schemas.openxmlformats.org/officeDocument/2006/relationships/customXml" Target="../ink/ink58.xml"/><Relationship Id="rId199" Type="http://schemas.openxmlformats.org/officeDocument/2006/relationships/customXml" Target="../ink/ink196.xml"/><Relationship Id="rId571" Type="http://schemas.openxmlformats.org/officeDocument/2006/relationships/customXml" Target="../ink/ink568.xml"/><Relationship Id="rId19" Type="http://schemas.openxmlformats.org/officeDocument/2006/relationships/customXml" Target="../ink/ink16.xml"/><Relationship Id="rId224" Type="http://schemas.openxmlformats.org/officeDocument/2006/relationships/customXml" Target="../ink/ink221.xml"/><Relationship Id="rId266" Type="http://schemas.openxmlformats.org/officeDocument/2006/relationships/customXml" Target="../ink/ink263.xml"/><Relationship Id="rId431" Type="http://schemas.openxmlformats.org/officeDocument/2006/relationships/customXml" Target="../ink/ink428.xml"/><Relationship Id="rId473" Type="http://schemas.openxmlformats.org/officeDocument/2006/relationships/customXml" Target="../ink/ink470.xml"/><Relationship Id="rId529" Type="http://schemas.openxmlformats.org/officeDocument/2006/relationships/customXml" Target="../ink/ink526.xml"/><Relationship Id="rId30" Type="http://schemas.openxmlformats.org/officeDocument/2006/relationships/customXml" Target="../ink/ink27.xml"/><Relationship Id="rId126" Type="http://schemas.openxmlformats.org/officeDocument/2006/relationships/customXml" Target="../ink/ink123.xml"/><Relationship Id="rId168" Type="http://schemas.openxmlformats.org/officeDocument/2006/relationships/customXml" Target="../ink/ink165.xml"/><Relationship Id="rId333" Type="http://schemas.openxmlformats.org/officeDocument/2006/relationships/customXml" Target="../ink/ink330.xml"/><Relationship Id="rId540" Type="http://schemas.openxmlformats.org/officeDocument/2006/relationships/customXml" Target="../ink/ink537.xml"/><Relationship Id="rId72" Type="http://schemas.openxmlformats.org/officeDocument/2006/relationships/customXml" Target="../ink/ink69.xml"/><Relationship Id="rId375" Type="http://schemas.openxmlformats.org/officeDocument/2006/relationships/customXml" Target="../ink/ink372.xml"/><Relationship Id="rId582" Type="http://schemas.openxmlformats.org/officeDocument/2006/relationships/customXml" Target="../ink/ink579.xml"/><Relationship Id="rId3" Type="http://schemas.openxmlformats.org/officeDocument/2006/relationships/customXml" Target="../ink/ink2.xml"/><Relationship Id="rId235" Type="http://schemas.openxmlformats.org/officeDocument/2006/relationships/customXml" Target="../ink/ink232.xml"/><Relationship Id="rId277" Type="http://schemas.openxmlformats.org/officeDocument/2006/relationships/customXml" Target="../ink/ink274.xml"/><Relationship Id="rId400" Type="http://schemas.openxmlformats.org/officeDocument/2006/relationships/customXml" Target="../ink/ink397.xml"/><Relationship Id="rId442" Type="http://schemas.openxmlformats.org/officeDocument/2006/relationships/customXml" Target="../ink/ink439.xml"/><Relationship Id="rId484" Type="http://schemas.openxmlformats.org/officeDocument/2006/relationships/customXml" Target="../ink/ink481.xml"/><Relationship Id="rId137" Type="http://schemas.openxmlformats.org/officeDocument/2006/relationships/customXml" Target="../ink/ink134.xml"/><Relationship Id="rId302" Type="http://schemas.openxmlformats.org/officeDocument/2006/relationships/customXml" Target="../ink/ink299.xml"/><Relationship Id="rId344" Type="http://schemas.openxmlformats.org/officeDocument/2006/relationships/customXml" Target="../ink/ink341.xml"/><Relationship Id="rId41" Type="http://schemas.openxmlformats.org/officeDocument/2006/relationships/customXml" Target="../ink/ink38.xml"/><Relationship Id="rId83" Type="http://schemas.openxmlformats.org/officeDocument/2006/relationships/customXml" Target="../ink/ink80.xml"/><Relationship Id="rId179" Type="http://schemas.openxmlformats.org/officeDocument/2006/relationships/customXml" Target="../ink/ink176.xml"/><Relationship Id="rId386" Type="http://schemas.openxmlformats.org/officeDocument/2006/relationships/customXml" Target="../ink/ink383.xml"/><Relationship Id="rId551" Type="http://schemas.openxmlformats.org/officeDocument/2006/relationships/customXml" Target="../ink/ink548.xml"/><Relationship Id="rId190" Type="http://schemas.openxmlformats.org/officeDocument/2006/relationships/customXml" Target="../ink/ink187.xml"/><Relationship Id="rId204" Type="http://schemas.openxmlformats.org/officeDocument/2006/relationships/customXml" Target="../ink/ink201.xml"/><Relationship Id="rId246" Type="http://schemas.openxmlformats.org/officeDocument/2006/relationships/customXml" Target="../ink/ink243.xml"/><Relationship Id="rId288" Type="http://schemas.openxmlformats.org/officeDocument/2006/relationships/customXml" Target="../ink/ink285.xml"/><Relationship Id="rId411" Type="http://schemas.openxmlformats.org/officeDocument/2006/relationships/customXml" Target="../ink/ink408.xml"/><Relationship Id="rId453" Type="http://schemas.openxmlformats.org/officeDocument/2006/relationships/customXml" Target="../ink/ink450.xml"/><Relationship Id="rId509" Type="http://schemas.openxmlformats.org/officeDocument/2006/relationships/customXml" Target="../ink/ink506.xml"/><Relationship Id="rId106" Type="http://schemas.openxmlformats.org/officeDocument/2006/relationships/customXml" Target="../ink/ink103.xml"/><Relationship Id="rId313" Type="http://schemas.openxmlformats.org/officeDocument/2006/relationships/customXml" Target="../ink/ink310.xml"/><Relationship Id="rId495" Type="http://schemas.openxmlformats.org/officeDocument/2006/relationships/customXml" Target="../ink/ink492.xml"/><Relationship Id="rId10" Type="http://schemas.openxmlformats.org/officeDocument/2006/relationships/customXml" Target="../ink/ink7.xml"/><Relationship Id="rId52" Type="http://schemas.openxmlformats.org/officeDocument/2006/relationships/customXml" Target="../ink/ink49.xml"/><Relationship Id="rId94" Type="http://schemas.openxmlformats.org/officeDocument/2006/relationships/customXml" Target="../ink/ink91.xml"/><Relationship Id="rId148" Type="http://schemas.openxmlformats.org/officeDocument/2006/relationships/customXml" Target="../ink/ink145.xml"/><Relationship Id="rId355" Type="http://schemas.openxmlformats.org/officeDocument/2006/relationships/customXml" Target="../ink/ink352.xml"/><Relationship Id="rId397" Type="http://schemas.openxmlformats.org/officeDocument/2006/relationships/customXml" Target="../ink/ink394.xml"/><Relationship Id="rId520" Type="http://schemas.openxmlformats.org/officeDocument/2006/relationships/customXml" Target="../ink/ink517.xml"/><Relationship Id="rId562" Type="http://schemas.openxmlformats.org/officeDocument/2006/relationships/customXml" Target="../ink/ink559.xml"/><Relationship Id="rId215" Type="http://schemas.openxmlformats.org/officeDocument/2006/relationships/customXml" Target="../ink/ink212.xml"/><Relationship Id="rId257" Type="http://schemas.openxmlformats.org/officeDocument/2006/relationships/customXml" Target="../ink/ink254.xml"/><Relationship Id="rId422" Type="http://schemas.openxmlformats.org/officeDocument/2006/relationships/customXml" Target="../ink/ink419.xml"/><Relationship Id="rId464" Type="http://schemas.openxmlformats.org/officeDocument/2006/relationships/customXml" Target="../ink/ink461.xml"/><Relationship Id="rId299" Type="http://schemas.openxmlformats.org/officeDocument/2006/relationships/customXml" Target="../ink/ink296.xml"/><Relationship Id="rId63" Type="http://schemas.openxmlformats.org/officeDocument/2006/relationships/customXml" Target="../ink/ink60.xml"/><Relationship Id="rId159" Type="http://schemas.openxmlformats.org/officeDocument/2006/relationships/customXml" Target="../ink/ink156.xml"/><Relationship Id="rId366" Type="http://schemas.openxmlformats.org/officeDocument/2006/relationships/customXml" Target="../ink/ink363.xml"/><Relationship Id="rId573" Type="http://schemas.openxmlformats.org/officeDocument/2006/relationships/customXml" Target="../ink/ink570.xml"/><Relationship Id="rId226" Type="http://schemas.openxmlformats.org/officeDocument/2006/relationships/customXml" Target="../ink/ink223.xml"/><Relationship Id="rId433" Type="http://schemas.openxmlformats.org/officeDocument/2006/relationships/customXml" Target="../ink/ink430.xml"/><Relationship Id="rId74" Type="http://schemas.openxmlformats.org/officeDocument/2006/relationships/customXml" Target="../ink/ink71.xml"/><Relationship Id="rId377" Type="http://schemas.openxmlformats.org/officeDocument/2006/relationships/customXml" Target="../ink/ink374.xml"/><Relationship Id="rId500" Type="http://schemas.openxmlformats.org/officeDocument/2006/relationships/customXml" Target="../ink/ink497.xml"/><Relationship Id="rId584" Type="http://schemas.openxmlformats.org/officeDocument/2006/relationships/customXml" Target="../ink/ink580.xml"/><Relationship Id="rId5" Type="http://schemas.openxmlformats.org/officeDocument/2006/relationships/customXml" Target="../ink/ink3.xml"/><Relationship Id="rId237" Type="http://schemas.openxmlformats.org/officeDocument/2006/relationships/customXml" Target="../ink/ink234.xml"/><Relationship Id="rId444" Type="http://schemas.openxmlformats.org/officeDocument/2006/relationships/customXml" Target="../ink/ink441.xml"/><Relationship Id="rId290" Type="http://schemas.openxmlformats.org/officeDocument/2006/relationships/customXml" Target="../ink/ink287.xml"/><Relationship Id="rId304" Type="http://schemas.openxmlformats.org/officeDocument/2006/relationships/customXml" Target="../ink/ink301.xml"/><Relationship Id="rId388" Type="http://schemas.openxmlformats.org/officeDocument/2006/relationships/customXml" Target="../ink/ink385.xml"/><Relationship Id="rId511" Type="http://schemas.openxmlformats.org/officeDocument/2006/relationships/customXml" Target="../ink/ink508.xml"/><Relationship Id="rId85" Type="http://schemas.openxmlformats.org/officeDocument/2006/relationships/customXml" Target="../ink/ink82.xml"/><Relationship Id="rId150" Type="http://schemas.openxmlformats.org/officeDocument/2006/relationships/customXml" Target="../ink/ink147.xml"/><Relationship Id="rId248" Type="http://schemas.openxmlformats.org/officeDocument/2006/relationships/customXml" Target="../ink/ink245.xml"/><Relationship Id="rId455" Type="http://schemas.openxmlformats.org/officeDocument/2006/relationships/customXml" Target="../ink/ink452.xml"/><Relationship Id="rId12" Type="http://schemas.openxmlformats.org/officeDocument/2006/relationships/customXml" Target="../ink/ink9.xml"/><Relationship Id="rId108" Type="http://schemas.openxmlformats.org/officeDocument/2006/relationships/customXml" Target="../ink/ink105.xml"/><Relationship Id="rId315" Type="http://schemas.openxmlformats.org/officeDocument/2006/relationships/customXml" Target="../ink/ink312.xml"/><Relationship Id="rId522" Type="http://schemas.openxmlformats.org/officeDocument/2006/relationships/customXml" Target="../ink/ink519.xml"/><Relationship Id="rId96" Type="http://schemas.openxmlformats.org/officeDocument/2006/relationships/customXml" Target="../ink/ink93.xml"/><Relationship Id="rId161" Type="http://schemas.openxmlformats.org/officeDocument/2006/relationships/customXml" Target="../ink/ink158.xml"/><Relationship Id="rId399" Type="http://schemas.openxmlformats.org/officeDocument/2006/relationships/customXml" Target="../ink/ink396.xml"/><Relationship Id="rId259" Type="http://schemas.openxmlformats.org/officeDocument/2006/relationships/customXml" Target="../ink/ink256.xml"/><Relationship Id="rId466" Type="http://schemas.openxmlformats.org/officeDocument/2006/relationships/customXml" Target="../ink/ink463.xml"/><Relationship Id="rId23" Type="http://schemas.openxmlformats.org/officeDocument/2006/relationships/customXml" Target="../ink/ink20.xml"/><Relationship Id="rId119" Type="http://schemas.openxmlformats.org/officeDocument/2006/relationships/customXml" Target="../ink/ink116.xml"/><Relationship Id="rId326" Type="http://schemas.openxmlformats.org/officeDocument/2006/relationships/customXml" Target="../ink/ink323.xml"/><Relationship Id="rId533" Type="http://schemas.openxmlformats.org/officeDocument/2006/relationships/customXml" Target="../ink/ink530.xml"/><Relationship Id="rId172" Type="http://schemas.openxmlformats.org/officeDocument/2006/relationships/customXml" Target="../ink/ink169.xml"/><Relationship Id="rId477" Type="http://schemas.openxmlformats.org/officeDocument/2006/relationships/customXml" Target="../ink/ink474.xml"/><Relationship Id="rId337" Type="http://schemas.openxmlformats.org/officeDocument/2006/relationships/customXml" Target="../ink/ink334.xml"/><Relationship Id="rId34" Type="http://schemas.openxmlformats.org/officeDocument/2006/relationships/customXml" Target="../ink/ink31.xml"/><Relationship Id="rId544" Type="http://schemas.openxmlformats.org/officeDocument/2006/relationships/customXml" Target="../ink/ink541.xml"/><Relationship Id="rId183" Type="http://schemas.openxmlformats.org/officeDocument/2006/relationships/customXml" Target="../ink/ink180.xml"/><Relationship Id="rId390" Type="http://schemas.openxmlformats.org/officeDocument/2006/relationships/customXml" Target="../ink/ink387.xml"/><Relationship Id="rId404" Type="http://schemas.openxmlformats.org/officeDocument/2006/relationships/customXml" Target="../ink/ink40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373761</xdr:colOff>
      <xdr:row>12</xdr:row>
      <xdr:rowOff>105544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361D1CE5-E869-4C52-A574-A2C12B14EDAA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392852</xdr:colOff>
      <xdr:row>0</xdr:row>
      <xdr:rowOff>68695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73CE955B-545A-4FDD-BDA4-BEE33E600C38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1900894</xdr:colOff>
      <xdr:row>8</xdr:row>
      <xdr:rowOff>0</xdr:rowOff>
    </xdr:from>
    <xdr:to>
      <xdr:col>3</xdr:col>
      <xdr:colOff>1903709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1A33F7CD-DC29-45BF-821A-F87A5EA7F3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6EFAC60D-24A6-420F-8CB7-A8DD5C6F36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BDB9F891-3D8C-4FBC-9882-CA2524AAB5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D8EAFE01-28DB-45E5-9514-D60FC78C7D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12BB01ED-C774-4943-9F7D-2DCC3CAA5E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BAE1020F-79BB-4C55-9E39-615D1919EC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79E0BE1F-6506-4A9A-8351-45DA80085E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64742132-C6DC-4519-87AD-AC98099363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278BA17F-CF5E-45EE-A077-DF056933C5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6E8AFB1C-7B8A-4E9F-9BC9-A26F8516C5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371493B5-D253-435D-8DE4-55F80EA96B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AFD88F0E-2C1C-4967-932A-6598F9FD5F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A9C7A348-1ADB-41BD-8318-A6037B7CEA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B144DC75-5C2F-46B7-AA66-3A59AC4E82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AB39181A-7673-47B7-A3B2-14CC894C91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6E051939-5A31-4B60-840C-1403D2556C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F2CC3880-5572-4386-8C77-16FED96B73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A144CC0D-D1C8-47C5-9A65-0DB418A61B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345AD1D0-D1F9-47A7-9A0A-1BA847A269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C9B4AD0D-F13F-4313-987D-C7E50E239D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D2136E86-C3BE-45E5-B709-306DA82B73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589079E8-2CDF-477D-80B5-523C858F68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849FE7A6-483C-49F0-9ABC-6E944E662E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503B6481-857C-464D-B645-73EA2EB4E6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030D81A9-9E4E-487E-8F87-EE3E96457A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CD3C1278-F3DF-476C-93AE-E044BFC582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8152FD97-C29D-475C-9760-CCCBCC9017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2081D39A-08D3-4A46-87EB-E286AFDF5A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8FE234E7-8A7E-4915-90A6-5009F0500E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BA7550F9-26EB-439E-A932-F8AFF09BD0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C3E1C162-60C7-4A41-8FCE-B1EA3DEFEA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BF7A7F2E-D732-424B-BE19-EE32711991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C469C432-E14E-4E04-BA5C-FEDDBB7238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FE0873CB-A529-4870-8ED3-4E39364128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8371B6FB-E2F8-4B53-AF4A-2885F7EBCF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413C1BA4-8CFC-425E-B809-754D1C18ED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AB838931-E232-4751-BCC5-EDF36739D9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8344775B-56E8-4328-81D6-52614F6D41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3707F573-E4A4-4C9D-973C-EC9B314C4B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2C9280F2-5A5F-4EE6-B10B-379B1A068B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1C937A4A-020C-42EA-BD93-F07B812B13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3869B1D4-1FD1-4CF6-80EF-7837EF1ECB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F14C4DCC-E87E-4731-8381-11A9B76C71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F26F8B77-AD1E-4D3C-AD9A-6F4B74FD7F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5A05FD42-2566-4F89-BA08-342E9CAE45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DECD1E34-5103-4AA5-99C5-8429AD45F7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E81727AF-4C24-42F7-9A9A-B077A6839B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FCE79B03-085E-455A-818A-8BF6B3DAA4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02D0C477-1C2C-42D3-AF0C-118816B239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07147C87-C2DD-4727-9098-DDAD3EE3CF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3050041A-5AE4-4C3F-8D55-CBAE5C04E6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8E74A688-B198-4307-A512-91E4FF58AA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110D8E26-BE13-4CD7-A263-480064F921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C441C9BB-7232-45EC-B41D-4694A53448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287B60AF-17C6-4136-8910-84D239360C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06DE876A-B0A9-4314-A417-5A8247C905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64840F70-C797-4277-A8EC-15A7962827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72852D73-CAEE-4D29-B188-EE9D1C84C6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96AD7E7A-E330-45E6-B310-4763B0DDBA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E15C26B1-A3C4-4BB0-B358-3E0CF639EF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7610A7C5-3B50-4FD1-AC63-C423E2FE9C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73372037-F184-4EDB-B3A0-CA5DEE4591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A53EBFF8-DC83-4720-9D78-8E9730FEA2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6F3E880C-054A-4707-855C-57062FF4EA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55401709-C2A9-46B8-A8D9-B4425D78C1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47672F79-7FB4-4F93-9253-1955DE8709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F791FFB1-A76A-4140-8B13-3F348B6CD7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1" name="Tinta 70">
              <a:extLst>
                <a:ext uri="{FF2B5EF4-FFF2-40B4-BE49-F238E27FC236}">
                  <a16:creationId xmlns:a16="http://schemas.microsoft.com/office/drawing/2014/main" id="{C4820A4B-8230-4227-AF5E-68D444091F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2" name="Tinta 71">
              <a:extLst>
                <a:ext uri="{FF2B5EF4-FFF2-40B4-BE49-F238E27FC236}">
                  <a16:creationId xmlns:a16="http://schemas.microsoft.com/office/drawing/2014/main" id="{BDB5C8CD-2C5A-40D4-9FFB-E44D31278B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3" name="Tinta 72">
              <a:extLst>
                <a:ext uri="{FF2B5EF4-FFF2-40B4-BE49-F238E27FC236}">
                  <a16:creationId xmlns:a16="http://schemas.microsoft.com/office/drawing/2014/main" id="{B53B0B7C-E092-470B-8B5C-83E01D9638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4" name="Tinta 73">
              <a:extLst>
                <a:ext uri="{FF2B5EF4-FFF2-40B4-BE49-F238E27FC236}">
                  <a16:creationId xmlns:a16="http://schemas.microsoft.com/office/drawing/2014/main" id="{3C5C4724-70F9-46D3-99AD-19E903BF0C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B95BE91A-0B88-426E-9358-0FBFC49A3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6" name="Tinta 75">
              <a:extLst>
                <a:ext uri="{FF2B5EF4-FFF2-40B4-BE49-F238E27FC236}">
                  <a16:creationId xmlns:a16="http://schemas.microsoft.com/office/drawing/2014/main" id="{C07F1566-50D9-4497-BB35-31E3140CAC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7" name="Tinta 76">
              <a:extLst>
                <a:ext uri="{FF2B5EF4-FFF2-40B4-BE49-F238E27FC236}">
                  <a16:creationId xmlns:a16="http://schemas.microsoft.com/office/drawing/2014/main" id="{72A22E98-11A8-4CF5-A272-AADEB4DFFE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8" name="Tinta 77">
              <a:extLst>
                <a:ext uri="{FF2B5EF4-FFF2-40B4-BE49-F238E27FC236}">
                  <a16:creationId xmlns:a16="http://schemas.microsoft.com/office/drawing/2014/main" id="{764387DD-27F0-41BA-BF15-F71B4DB19D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C2AA4A16-B2E3-47DA-831D-1876090F50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0" name="Tinta 79">
              <a:extLst>
                <a:ext uri="{FF2B5EF4-FFF2-40B4-BE49-F238E27FC236}">
                  <a16:creationId xmlns:a16="http://schemas.microsoft.com/office/drawing/2014/main" id="{EC99598A-C211-4DAE-A14D-61934A99D6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1" name="Tinta 80">
              <a:extLst>
                <a:ext uri="{FF2B5EF4-FFF2-40B4-BE49-F238E27FC236}">
                  <a16:creationId xmlns:a16="http://schemas.microsoft.com/office/drawing/2014/main" id="{8FB1D719-47A2-4B7C-8140-09B79ED917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2" name="Tinta 81">
              <a:extLst>
                <a:ext uri="{FF2B5EF4-FFF2-40B4-BE49-F238E27FC236}">
                  <a16:creationId xmlns:a16="http://schemas.microsoft.com/office/drawing/2014/main" id="{9B591353-E843-43F0-92F1-C6FAE0B076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3" name="Tinta 82">
              <a:extLst>
                <a:ext uri="{FF2B5EF4-FFF2-40B4-BE49-F238E27FC236}">
                  <a16:creationId xmlns:a16="http://schemas.microsoft.com/office/drawing/2014/main" id="{F48480DA-AD6A-4487-94B1-57B4CBFBB8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4" name="Tinta 83">
              <a:extLst>
                <a:ext uri="{FF2B5EF4-FFF2-40B4-BE49-F238E27FC236}">
                  <a16:creationId xmlns:a16="http://schemas.microsoft.com/office/drawing/2014/main" id="{994A2E04-3879-415B-83B0-0E3F756874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5" name="Tinta 84">
              <a:extLst>
                <a:ext uri="{FF2B5EF4-FFF2-40B4-BE49-F238E27FC236}">
                  <a16:creationId xmlns:a16="http://schemas.microsoft.com/office/drawing/2014/main" id="{F438F829-F578-49D4-93DE-3D8FA5F107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6" name="Tinta 85">
              <a:extLst>
                <a:ext uri="{FF2B5EF4-FFF2-40B4-BE49-F238E27FC236}">
                  <a16:creationId xmlns:a16="http://schemas.microsoft.com/office/drawing/2014/main" id="{35AC9665-236E-456F-B7E7-5EC518DC57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7" name="Tinta 86">
              <a:extLst>
                <a:ext uri="{FF2B5EF4-FFF2-40B4-BE49-F238E27FC236}">
                  <a16:creationId xmlns:a16="http://schemas.microsoft.com/office/drawing/2014/main" id="{2CF958C1-AEBB-4122-B663-4FD571233A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8" name="Tinta 87">
              <a:extLst>
                <a:ext uri="{FF2B5EF4-FFF2-40B4-BE49-F238E27FC236}">
                  <a16:creationId xmlns:a16="http://schemas.microsoft.com/office/drawing/2014/main" id="{8CA238B9-68C2-4BA8-B1F3-F0743C1CC7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89" name="Tinta 88">
              <a:extLst>
                <a:ext uri="{FF2B5EF4-FFF2-40B4-BE49-F238E27FC236}">
                  <a16:creationId xmlns:a16="http://schemas.microsoft.com/office/drawing/2014/main" id="{91A06981-B35E-4F5F-9F45-BFE6C3E091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0" name="Tinta 89">
              <a:extLst>
                <a:ext uri="{FF2B5EF4-FFF2-40B4-BE49-F238E27FC236}">
                  <a16:creationId xmlns:a16="http://schemas.microsoft.com/office/drawing/2014/main" id="{AF79AB1A-5FB6-44A9-BB3B-439D006A7D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1" name="Tinta 90">
              <a:extLst>
                <a:ext uri="{FF2B5EF4-FFF2-40B4-BE49-F238E27FC236}">
                  <a16:creationId xmlns:a16="http://schemas.microsoft.com/office/drawing/2014/main" id="{F14387D9-7E20-434C-AE09-CA55747112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2" name="Tinta 91">
              <a:extLst>
                <a:ext uri="{FF2B5EF4-FFF2-40B4-BE49-F238E27FC236}">
                  <a16:creationId xmlns:a16="http://schemas.microsoft.com/office/drawing/2014/main" id="{2DE2E121-4E7A-4188-9DCC-1C5DF40907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3" name="Tinta 92">
              <a:extLst>
                <a:ext uri="{FF2B5EF4-FFF2-40B4-BE49-F238E27FC236}">
                  <a16:creationId xmlns:a16="http://schemas.microsoft.com/office/drawing/2014/main" id="{F8EBCC2A-3999-4FD0-9643-D8E3427A66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4" name="Tinta 93">
              <a:extLst>
                <a:ext uri="{FF2B5EF4-FFF2-40B4-BE49-F238E27FC236}">
                  <a16:creationId xmlns:a16="http://schemas.microsoft.com/office/drawing/2014/main" id="{09196E7E-7BFA-425B-8887-A7D860167B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5" name="Tinta 94">
              <a:extLst>
                <a:ext uri="{FF2B5EF4-FFF2-40B4-BE49-F238E27FC236}">
                  <a16:creationId xmlns:a16="http://schemas.microsoft.com/office/drawing/2014/main" id="{80EE400F-96ED-4DDE-BF3B-F480D07891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6" name="Tinta 95">
              <a:extLst>
                <a:ext uri="{FF2B5EF4-FFF2-40B4-BE49-F238E27FC236}">
                  <a16:creationId xmlns:a16="http://schemas.microsoft.com/office/drawing/2014/main" id="{B226A96A-CEE5-4327-8111-58397E24AF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7" name="Tinta 96">
              <a:extLst>
                <a:ext uri="{FF2B5EF4-FFF2-40B4-BE49-F238E27FC236}">
                  <a16:creationId xmlns:a16="http://schemas.microsoft.com/office/drawing/2014/main" id="{BF257467-38A9-4976-99E0-A0961C9ACE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8" name="Tinta 97">
              <a:extLst>
                <a:ext uri="{FF2B5EF4-FFF2-40B4-BE49-F238E27FC236}">
                  <a16:creationId xmlns:a16="http://schemas.microsoft.com/office/drawing/2014/main" id="{92685E1D-35E2-4868-A797-487CB1BDC2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9" name="Tinta 98">
              <a:extLst>
                <a:ext uri="{FF2B5EF4-FFF2-40B4-BE49-F238E27FC236}">
                  <a16:creationId xmlns:a16="http://schemas.microsoft.com/office/drawing/2014/main" id="{8C79BAD1-4D99-4EEF-A5AE-B82B2CCEC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0" name="Tinta 99">
              <a:extLst>
                <a:ext uri="{FF2B5EF4-FFF2-40B4-BE49-F238E27FC236}">
                  <a16:creationId xmlns:a16="http://schemas.microsoft.com/office/drawing/2014/main" id="{423C05BE-2B46-42EE-991C-E91B3C10D1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1" name="Tinta 100">
              <a:extLst>
                <a:ext uri="{FF2B5EF4-FFF2-40B4-BE49-F238E27FC236}">
                  <a16:creationId xmlns:a16="http://schemas.microsoft.com/office/drawing/2014/main" id="{DD512787-486B-4BAF-A61C-B4B94AF6E8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2" name="Tinta 101">
              <a:extLst>
                <a:ext uri="{FF2B5EF4-FFF2-40B4-BE49-F238E27FC236}">
                  <a16:creationId xmlns:a16="http://schemas.microsoft.com/office/drawing/2014/main" id="{6B03BA69-AFAF-4DC1-B725-0035DA2757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3" name="Tinta 102">
              <a:extLst>
                <a:ext uri="{FF2B5EF4-FFF2-40B4-BE49-F238E27FC236}">
                  <a16:creationId xmlns:a16="http://schemas.microsoft.com/office/drawing/2014/main" id="{12BD81B3-57C2-4BA7-91C4-3767B60AFE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4" name="Tinta 103">
              <a:extLst>
                <a:ext uri="{FF2B5EF4-FFF2-40B4-BE49-F238E27FC236}">
                  <a16:creationId xmlns:a16="http://schemas.microsoft.com/office/drawing/2014/main" id="{77A26E05-18B9-4F87-8ACC-66B636471A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5" name="Tinta 104">
              <a:extLst>
                <a:ext uri="{FF2B5EF4-FFF2-40B4-BE49-F238E27FC236}">
                  <a16:creationId xmlns:a16="http://schemas.microsoft.com/office/drawing/2014/main" id="{33945552-AF94-465A-8A76-D0145826D9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6" name="Tinta 105">
              <a:extLst>
                <a:ext uri="{FF2B5EF4-FFF2-40B4-BE49-F238E27FC236}">
                  <a16:creationId xmlns:a16="http://schemas.microsoft.com/office/drawing/2014/main" id="{D40AF235-8209-48E9-BF47-C513273320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7" name="Tinta 106">
              <a:extLst>
                <a:ext uri="{FF2B5EF4-FFF2-40B4-BE49-F238E27FC236}">
                  <a16:creationId xmlns:a16="http://schemas.microsoft.com/office/drawing/2014/main" id="{58936E87-9EBF-48EE-9036-BFCBC75ADB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8" name="Tinta 107">
              <a:extLst>
                <a:ext uri="{FF2B5EF4-FFF2-40B4-BE49-F238E27FC236}">
                  <a16:creationId xmlns:a16="http://schemas.microsoft.com/office/drawing/2014/main" id="{D34EAC20-34C1-4244-BB4D-3113542457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09" name="Tinta 108">
              <a:extLst>
                <a:ext uri="{FF2B5EF4-FFF2-40B4-BE49-F238E27FC236}">
                  <a16:creationId xmlns:a16="http://schemas.microsoft.com/office/drawing/2014/main" id="{FFA8CA00-D43E-4157-91FA-B048E2ABD4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0" name="Tinta 109">
              <a:extLst>
                <a:ext uri="{FF2B5EF4-FFF2-40B4-BE49-F238E27FC236}">
                  <a16:creationId xmlns:a16="http://schemas.microsoft.com/office/drawing/2014/main" id="{F910005E-F6CB-41F5-9DD2-034A58FDEE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1" name="Tinta 110">
              <a:extLst>
                <a:ext uri="{FF2B5EF4-FFF2-40B4-BE49-F238E27FC236}">
                  <a16:creationId xmlns:a16="http://schemas.microsoft.com/office/drawing/2014/main" id="{A90641FA-7A79-4CA1-90BC-768421CA95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2" name="Tinta 111">
              <a:extLst>
                <a:ext uri="{FF2B5EF4-FFF2-40B4-BE49-F238E27FC236}">
                  <a16:creationId xmlns:a16="http://schemas.microsoft.com/office/drawing/2014/main" id="{3FAC5A98-88D1-4EDE-B09B-5C4D5BBF4C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3" name="Tinta 112">
              <a:extLst>
                <a:ext uri="{FF2B5EF4-FFF2-40B4-BE49-F238E27FC236}">
                  <a16:creationId xmlns:a16="http://schemas.microsoft.com/office/drawing/2014/main" id="{511F5CC2-1458-42E1-B10B-64C1FC9ABA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4" name="Tinta 113">
              <a:extLst>
                <a:ext uri="{FF2B5EF4-FFF2-40B4-BE49-F238E27FC236}">
                  <a16:creationId xmlns:a16="http://schemas.microsoft.com/office/drawing/2014/main" id="{FFF36DE8-9D8A-4669-95D7-8D23295E61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5" name="Tinta 114">
              <a:extLst>
                <a:ext uri="{FF2B5EF4-FFF2-40B4-BE49-F238E27FC236}">
                  <a16:creationId xmlns:a16="http://schemas.microsoft.com/office/drawing/2014/main" id="{5233155B-74F0-460F-9F0C-CE8427B271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6" name="Tinta 115">
              <a:extLst>
                <a:ext uri="{FF2B5EF4-FFF2-40B4-BE49-F238E27FC236}">
                  <a16:creationId xmlns:a16="http://schemas.microsoft.com/office/drawing/2014/main" id="{AD70F309-ACC4-4700-A309-87DDC7F6A8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7" name="Tinta 116">
              <a:extLst>
                <a:ext uri="{FF2B5EF4-FFF2-40B4-BE49-F238E27FC236}">
                  <a16:creationId xmlns:a16="http://schemas.microsoft.com/office/drawing/2014/main" id="{7481F51D-3940-4B33-8E53-F286266FED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8" name="Tinta 117">
              <a:extLst>
                <a:ext uri="{FF2B5EF4-FFF2-40B4-BE49-F238E27FC236}">
                  <a16:creationId xmlns:a16="http://schemas.microsoft.com/office/drawing/2014/main" id="{1E1CB4E0-AD60-4084-A842-F0189CB53D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19" name="Tinta 118">
              <a:extLst>
                <a:ext uri="{FF2B5EF4-FFF2-40B4-BE49-F238E27FC236}">
                  <a16:creationId xmlns:a16="http://schemas.microsoft.com/office/drawing/2014/main" id="{1F39F799-F419-4E62-B715-E8D63BF7B9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0" name="Tinta 119">
              <a:extLst>
                <a:ext uri="{FF2B5EF4-FFF2-40B4-BE49-F238E27FC236}">
                  <a16:creationId xmlns:a16="http://schemas.microsoft.com/office/drawing/2014/main" id="{250AD299-CBFC-47F9-A73A-2118E678F6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1" name="Tinta 120">
              <a:extLst>
                <a:ext uri="{FF2B5EF4-FFF2-40B4-BE49-F238E27FC236}">
                  <a16:creationId xmlns:a16="http://schemas.microsoft.com/office/drawing/2014/main" id="{8EBFEB71-DF96-48E2-9183-CBE3E548A7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2" name="Tinta 121">
              <a:extLst>
                <a:ext uri="{FF2B5EF4-FFF2-40B4-BE49-F238E27FC236}">
                  <a16:creationId xmlns:a16="http://schemas.microsoft.com/office/drawing/2014/main" id="{38D8B6A9-D135-4324-8FC3-212F65D52A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3" name="Tinta 122">
              <a:extLst>
                <a:ext uri="{FF2B5EF4-FFF2-40B4-BE49-F238E27FC236}">
                  <a16:creationId xmlns:a16="http://schemas.microsoft.com/office/drawing/2014/main" id="{CEB2D6C5-7BCB-4492-A432-44538E3356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4" name="Tinta 123">
              <a:extLst>
                <a:ext uri="{FF2B5EF4-FFF2-40B4-BE49-F238E27FC236}">
                  <a16:creationId xmlns:a16="http://schemas.microsoft.com/office/drawing/2014/main" id="{234AA465-02D6-4C5A-8C97-32280EC9FE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5" name="Tinta 124">
              <a:extLst>
                <a:ext uri="{FF2B5EF4-FFF2-40B4-BE49-F238E27FC236}">
                  <a16:creationId xmlns:a16="http://schemas.microsoft.com/office/drawing/2014/main" id="{7A55A59D-FDF3-49AA-8664-F92CA4AA44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6" name="Tinta 125">
              <a:extLst>
                <a:ext uri="{FF2B5EF4-FFF2-40B4-BE49-F238E27FC236}">
                  <a16:creationId xmlns:a16="http://schemas.microsoft.com/office/drawing/2014/main" id="{AEB859C2-F913-4F7F-B6D6-2EFC15A47A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7" name="Tinta 126">
              <a:extLst>
                <a:ext uri="{FF2B5EF4-FFF2-40B4-BE49-F238E27FC236}">
                  <a16:creationId xmlns:a16="http://schemas.microsoft.com/office/drawing/2014/main" id="{C272C1E6-E56D-45E1-A12B-BF407B84F2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8" name="Tinta 127">
              <a:extLst>
                <a:ext uri="{FF2B5EF4-FFF2-40B4-BE49-F238E27FC236}">
                  <a16:creationId xmlns:a16="http://schemas.microsoft.com/office/drawing/2014/main" id="{F352018D-9F51-469B-AF1F-433AD1FBAD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29" name="Tinta 128">
              <a:extLst>
                <a:ext uri="{FF2B5EF4-FFF2-40B4-BE49-F238E27FC236}">
                  <a16:creationId xmlns:a16="http://schemas.microsoft.com/office/drawing/2014/main" id="{0B41D3C7-30F6-4BBF-8C25-73F4408D44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0" name="Tinta 129">
              <a:extLst>
                <a:ext uri="{FF2B5EF4-FFF2-40B4-BE49-F238E27FC236}">
                  <a16:creationId xmlns:a16="http://schemas.microsoft.com/office/drawing/2014/main" id="{70A7A540-30DB-4858-ABE6-4A6BE92B60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1" name="Tinta 130">
              <a:extLst>
                <a:ext uri="{FF2B5EF4-FFF2-40B4-BE49-F238E27FC236}">
                  <a16:creationId xmlns:a16="http://schemas.microsoft.com/office/drawing/2014/main" id="{82AB6D78-5282-481A-8415-06BA630762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2" name="Tinta 131">
              <a:extLst>
                <a:ext uri="{FF2B5EF4-FFF2-40B4-BE49-F238E27FC236}">
                  <a16:creationId xmlns:a16="http://schemas.microsoft.com/office/drawing/2014/main" id="{52584620-8733-4066-B045-2C5A708FA8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3" name="Tinta 132">
              <a:extLst>
                <a:ext uri="{FF2B5EF4-FFF2-40B4-BE49-F238E27FC236}">
                  <a16:creationId xmlns:a16="http://schemas.microsoft.com/office/drawing/2014/main" id="{D6638149-CA69-4C95-BEC3-CEC22B6824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4" name="Tinta 133">
              <a:extLst>
                <a:ext uri="{FF2B5EF4-FFF2-40B4-BE49-F238E27FC236}">
                  <a16:creationId xmlns:a16="http://schemas.microsoft.com/office/drawing/2014/main" id="{9943D686-4057-485B-ABD6-A3104ED155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5" name="Tinta 134">
              <a:extLst>
                <a:ext uri="{FF2B5EF4-FFF2-40B4-BE49-F238E27FC236}">
                  <a16:creationId xmlns:a16="http://schemas.microsoft.com/office/drawing/2014/main" id="{BB79953C-3B9C-48C6-AD63-9996BE72DB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6" name="Tinta 135">
              <a:extLst>
                <a:ext uri="{FF2B5EF4-FFF2-40B4-BE49-F238E27FC236}">
                  <a16:creationId xmlns:a16="http://schemas.microsoft.com/office/drawing/2014/main" id="{F7B4CE27-E6AF-441F-B8B9-47E3930927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7" name="Tinta 136">
              <a:extLst>
                <a:ext uri="{FF2B5EF4-FFF2-40B4-BE49-F238E27FC236}">
                  <a16:creationId xmlns:a16="http://schemas.microsoft.com/office/drawing/2014/main" id="{C746286A-D262-40BB-8C65-E8A9CB96D1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8" name="Tinta 137">
              <a:extLst>
                <a:ext uri="{FF2B5EF4-FFF2-40B4-BE49-F238E27FC236}">
                  <a16:creationId xmlns:a16="http://schemas.microsoft.com/office/drawing/2014/main" id="{DB40EDF4-C2A2-4ADA-9890-DAD323936A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39" name="Tinta 138">
              <a:extLst>
                <a:ext uri="{FF2B5EF4-FFF2-40B4-BE49-F238E27FC236}">
                  <a16:creationId xmlns:a16="http://schemas.microsoft.com/office/drawing/2014/main" id="{18200FA4-0A20-445D-A605-F574561362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0" name="Tinta 139">
              <a:extLst>
                <a:ext uri="{FF2B5EF4-FFF2-40B4-BE49-F238E27FC236}">
                  <a16:creationId xmlns:a16="http://schemas.microsoft.com/office/drawing/2014/main" id="{1FED2F57-2B70-479F-8F32-580621B4E8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1" name="Tinta 140">
              <a:extLst>
                <a:ext uri="{FF2B5EF4-FFF2-40B4-BE49-F238E27FC236}">
                  <a16:creationId xmlns:a16="http://schemas.microsoft.com/office/drawing/2014/main" id="{C662AD9D-E2E5-47C5-AA01-66F1D01CD3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2" name="Tinta 141">
              <a:extLst>
                <a:ext uri="{FF2B5EF4-FFF2-40B4-BE49-F238E27FC236}">
                  <a16:creationId xmlns:a16="http://schemas.microsoft.com/office/drawing/2014/main" id="{0C91F40E-D32D-49C8-A3CC-48760EEA8E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3" name="Tinta 142">
              <a:extLst>
                <a:ext uri="{FF2B5EF4-FFF2-40B4-BE49-F238E27FC236}">
                  <a16:creationId xmlns:a16="http://schemas.microsoft.com/office/drawing/2014/main" id="{CBDA1117-9A43-4581-A668-704DDEA97B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4" name="Tinta 143">
              <a:extLst>
                <a:ext uri="{FF2B5EF4-FFF2-40B4-BE49-F238E27FC236}">
                  <a16:creationId xmlns:a16="http://schemas.microsoft.com/office/drawing/2014/main" id="{0FEFABF5-692A-4564-ACED-C0E5FFC044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5" name="Tinta 144">
              <a:extLst>
                <a:ext uri="{FF2B5EF4-FFF2-40B4-BE49-F238E27FC236}">
                  <a16:creationId xmlns:a16="http://schemas.microsoft.com/office/drawing/2014/main" id="{B4CA0CF4-5194-4136-8E9E-61BA02620B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6" name="Tinta 145">
              <a:extLst>
                <a:ext uri="{FF2B5EF4-FFF2-40B4-BE49-F238E27FC236}">
                  <a16:creationId xmlns:a16="http://schemas.microsoft.com/office/drawing/2014/main" id="{A9C72024-34BE-460F-833D-DE26EA205E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7" name="Tinta 146">
              <a:extLst>
                <a:ext uri="{FF2B5EF4-FFF2-40B4-BE49-F238E27FC236}">
                  <a16:creationId xmlns:a16="http://schemas.microsoft.com/office/drawing/2014/main" id="{4DC7E978-4697-408A-B667-6215E2A52B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8" name="Tinta 147">
              <a:extLst>
                <a:ext uri="{FF2B5EF4-FFF2-40B4-BE49-F238E27FC236}">
                  <a16:creationId xmlns:a16="http://schemas.microsoft.com/office/drawing/2014/main" id="{C265398C-820D-48EF-8866-28E8DF2300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49" name="Tinta 148">
              <a:extLst>
                <a:ext uri="{FF2B5EF4-FFF2-40B4-BE49-F238E27FC236}">
                  <a16:creationId xmlns:a16="http://schemas.microsoft.com/office/drawing/2014/main" id="{33415543-2113-43AC-9CA1-0152B20A96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0" name="Tinta 149">
              <a:extLst>
                <a:ext uri="{FF2B5EF4-FFF2-40B4-BE49-F238E27FC236}">
                  <a16:creationId xmlns:a16="http://schemas.microsoft.com/office/drawing/2014/main" id="{EAC91ECD-A91D-4233-8B5C-FBFCBE6911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1" name="Tinta 150">
              <a:extLst>
                <a:ext uri="{FF2B5EF4-FFF2-40B4-BE49-F238E27FC236}">
                  <a16:creationId xmlns:a16="http://schemas.microsoft.com/office/drawing/2014/main" id="{FDA38F85-8F75-4750-B170-CDF900FF90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2" name="Tinta 151">
              <a:extLst>
                <a:ext uri="{FF2B5EF4-FFF2-40B4-BE49-F238E27FC236}">
                  <a16:creationId xmlns:a16="http://schemas.microsoft.com/office/drawing/2014/main" id="{A3956723-7746-494C-B658-64D49533EA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3" name="Tinta 152">
              <a:extLst>
                <a:ext uri="{FF2B5EF4-FFF2-40B4-BE49-F238E27FC236}">
                  <a16:creationId xmlns:a16="http://schemas.microsoft.com/office/drawing/2014/main" id="{A7EF1D6C-87E9-46AD-BB27-E09EBDBFE0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4" name="Tinta 153">
              <a:extLst>
                <a:ext uri="{FF2B5EF4-FFF2-40B4-BE49-F238E27FC236}">
                  <a16:creationId xmlns:a16="http://schemas.microsoft.com/office/drawing/2014/main" id="{0EF9ED9F-EDE0-4EC3-BE87-B8A39980E3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5" name="Tinta 154">
              <a:extLst>
                <a:ext uri="{FF2B5EF4-FFF2-40B4-BE49-F238E27FC236}">
                  <a16:creationId xmlns:a16="http://schemas.microsoft.com/office/drawing/2014/main" id="{2B19EB89-5750-4D55-B253-4DDF1C93FF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6" name="Tinta 155">
              <a:extLst>
                <a:ext uri="{FF2B5EF4-FFF2-40B4-BE49-F238E27FC236}">
                  <a16:creationId xmlns:a16="http://schemas.microsoft.com/office/drawing/2014/main" id="{DAEE6F2E-AF0F-45DC-A3B9-C33E239002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7" name="Tinta 156">
              <a:extLst>
                <a:ext uri="{FF2B5EF4-FFF2-40B4-BE49-F238E27FC236}">
                  <a16:creationId xmlns:a16="http://schemas.microsoft.com/office/drawing/2014/main" id="{EA683134-B9E4-4C10-AEEC-2279019014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8" name="Tinta 157">
              <a:extLst>
                <a:ext uri="{FF2B5EF4-FFF2-40B4-BE49-F238E27FC236}">
                  <a16:creationId xmlns:a16="http://schemas.microsoft.com/office/drawing/2014/main" id="{C965F43B-1AE7-44D3-BCE0-16F39CFB62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59" name="Tinta 158">
              <a:extLst>
                <a:ext uri="{FF2B5EF4-FFF2-40B4-BE49-F238E27FC236}">
                  <a16:creationId xmlns:a16="http://schemas.microsoft.com/office/drawing/2014/main" id="{0E965AF1-B82A-4ED8-A4F3-E8E0A9901C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0" name="Tinta 159">
              <a:extLst>
                <a:ext uri="{FF2B5EF4-FFF2-40B4-BE49-F238E27FC236}">
                  <a16:creationId xmlns:a16="http://schemas.microsoft.com/office/drawing/2014/main" id="{623B72C9-34A9-4F59-B7E5-BE335BF21E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1" name="Tinta 160">
              <a:extLst>
                <a:ext uri="{FF2B5EF4-FFF2-40B4-BE49-F238E27FC236}">
                  <a16:creationId xmlns:a16="http://schemas.microsoft.com/office/drawing/2014/main" id="{7DE41504-2DE0-40B7-8B06-118387772F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2" name="Tinta 161">
              <a:extLst>
                <a:ext uri="{FF2B5EF4-FFF2-40B4-BE49-F238E27FC236}">
                  <a16:creationId xmlns:a16="http://schemas.microsoft.com/office/drawing/2014/main" id="{11000301-6449-446B-8754-2EDE89E822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3" name="Tinta 162">
              <a:extLst>
                <a:ext uri="{FF2B5EF4-FFF2-40B4-BE49-F238E27FC236}">
                  <a16:creationId xmlns:a16="http://schemas.microsoft.com/office/drawing/2014/main" id="{46C33828-75A2-4A21-88A5-88CDC5974C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4" name="Tinta 163">
              <a:extLst>
                <a:ext uri="{FF2B5EF4-FFF2-40B4-BE49-F238E27FC236}">
                  <a16:creationId xmlns:a16="http://schemas.microsoft.com/office/drawing/2014/main" id="{574EC3B6-8630-4AC0-8A4C-C68F34C37C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5" name="Tinta 164">
              <a:extLst>
                <a:ext uri="{FF2B5EF4-FFF2-40B4-BE49-F238E27FC236}">
                  <a16:creationId xmlns:a16="http://schemas.microsoft.com/office/drawing/2014/main" id="{CFF2F57C-A88F-4A89-B2E0-DF7216BD53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6" name="Tinta 165">
              <a:extLst>
                <a:ext uri="{FF2B5EF4-FFF2-40B4-BE49-F238E27FC236}">
                  <a16:creationId xmlns:a16="http://schemas.microsoft.com/office/drawing/2014/main" id="{1D49BBA6-09A3-4660-9CD9-149E8ED155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7" name="Tinta 166">
              <a:extLst>
                <a:ext uri="{FF2B5EF4-FFF2-40B4-BE49-F238E27FC236}">
                  <a16:creationId xmlns:a16="http://schemas.microsoft.com/office/drawing/2014/main" id="{F8246ECD-925F-4D62-8264-2C2CE8B845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8" name="Tinta 167">
              <a:extLst>
                <a:ext uri="{FF2B5EF4-FFF2-40B4-BE49-F238E27FC236}">
                  <a16:creationId xmlns:a16="http://schemas.microsoft.com/office/drawing/2014/main" id="{481D244B-66A4-45AF-897B-4A6922D5E2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69" name="Tinta 168">
              <a:extLst>
                <a:ext uri="{FF2B5EF4-FFF2-40B4-BE49-F238E27FC236}">
                  <a16:creationId xmlns:a16="http://schemas.microsoft.com/office/drawing/2014/main" id="{50180B13-3AB9-4904-87F1-D96F75F930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0" name="Tinta 169">
              <a:extLst>
                <a:ext uri="{FF2B5EF4-FFF2-40B4-BE49-F238E27FC236}">
                  <a16:creationId xmlns:a16="http://schemas.microsoft.com/office/drawing/2014/main" id="{1FED763E-4125-497D-91AC-382277F84E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1" name="Tinta 170">
              <a:extLst>
                <a:ext uri="{FF2B5EF4-FFF2-40B4-BE49-F238E27FC236}">
                  <a16:creationId xmlns:a16="http://schemas.microsoft.com/office/drawing/2014/main" id="{C0CFB85D-B6D2-48E4-93AC-DB0E87DD9E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2" name="Tinta 171">
              <a:extLst>
                <a:ext uri="{FF2B5EF4-FFF2-40B4-BE49-F238E27FC236}">
                  <a16:creationId xmlns:a16="http://schemas.microsoft.com/office/drawing/2014/main" id="{F6816C1A-F793-47B7-AD04-DD282FC4F8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3" name="Tinta 172">
              <a:extLst>
                <a:ext uri="{FF2B5EF4-FFF2-40B4-BE49-F238E27FC236}">
                  <a16:creationId xmlns:a16="http://schemas.microsoft.com/office/drawing/2014/main" id="{2E696946-59F8-417A-B98B-A0ED577111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4" name="Tinta 173">
              <a:extLst>
                <a:ext uri="{FF2B5EF4-FFF2-40B4-BE49-F238E27FC236}">
                  <a16:creationId xmlns:a16="http://schemas.microsoft.com/office/drawing/2014/main" id="{0DEEF551-F806-4F42-90DE-488E2E1F34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5" name="Tinta 174">
              <a:extLst>
                <a:ext uri="{FF2B5EF4-FFF2-40B4-BE49-F238E27FC236}">
                  <a16:creationId xmlns:a16="http://schemas.microsoft.com/office/drawing/2014/main" id="{9C9F4687-25C5-4423-9D0A-A70AD8AF13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6" name="Tinta 175">
              <a:extLst>
                <a:ext uri="{FF2B5EF4-FFF2-40B4-BE49-F238E27FC236}">
                  <a16:creationId xmlns:a16="http://schemas.microsoft.com/office/drawing/2014/main" id="{2C14BF2A-0A8D-4C61-90CF-0BDE333C81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7" name="Tinta 176">
              <a:extLst>
                <a:ext uri="{FF2B5EF4-FFF2-40B4-BE49-F238E27FC236}">
                  <a16:creationId xmlns:a16="http://schemas.microsoft.com/office/drawing/2014/main" id="{B891752A-09A6-4918-B097-931C8908A8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8" name="Tinta 177">
              <a:extLst>
                <a:ext uri="{FF2B5EF4-FFF2-40B4-BE49-F238E27FC236}">
                  <a16:creationId xmlns:a16="http://schemas.microsoft.com/office/drawing/2014/main" id="{FFD3431D-0BF0-405A-86A7-45D2B8CE11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79" name="Tinta 178">
              <a:extLst>
                <a:ext uri="{FF2B5EF4-FFF2-40B4-BE49-F238E27FC236}">
                  <a16:creationId xmlns:a16="http://schemas.microsoft.com/office/drawing/2014/main" id="{563FEC34-67D4-4F7D-A47C-73D1DB3C0F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0" name="Tinta 179">
              <a:extLst>
                <a:ext uri="{FF2B5EF4-FFF2-40B4-BE49-F238E27FC236}">
                  <a16:creationId xmlns:a16="http://schemas.microsoft.com/office/drawing/2014/main" id="{534130D8-F9CA-4BEC-8F8E-DC41CA871F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1" name="Tinta 180">
              <a:extLst>
                <a:ext uri="{FF2B5EF4-FFF2-40B4-BE49-F238E27FC236}">
                  <a16:creationId xmlns:a16="http://schemas.microsoft.com/office/drawing/2014/main" id="{E3B0436C-8690-4780-81BD-4F57D2750F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2" name="Tinta 181">
              <a:extLst>
                <a:ext uri="{FF2B5EF4-FFF2-40B4-BE49-F238E27FC236}">
                  <a16:creationId xmlns:a16="http://schemas.microsoft.com/office/drawing/2014/main" id="{ECA7765B-F1D3-46DB-8B2C-7F65E3ABCA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3" name="Tinta 182">
              <a:extLst>
                <a:ext uri="{FF2B5EF4-FFF2-40B4-BE49-F238E27FC236}">
                  <a16:creationId xmlns:a16="http://schemas.microsoft.com/office/drawing/2014/main" id="{BCCE0959-ED0B-40DD-A016-E527DF63A6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4" name="Tinta 183">
              <a:extLst>
                <a:ext uri="{FF2B5EF4-FFF2-40B4-BE49-F238E27FC236}">
                  <a16:creationId xmlns:a16="http://schemas.microsoft.com/office/drawing/2014/main" id="{8C366AFA-B190-48DA-86F5-4622A73FB4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5" name="Tinta 184">
              <a:extLst>
                <a:ext uri="{FF2B5EF4-FFF2-40B4-BE49-F238E27FC236}">
                  <a16:creationId xmlns:a16="http://schemas.microsoft.com/office/drawing/2014/main" id="{150717D9-8AE8-4266-B585-AB42243DC8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6" name="Tinta 185">
              <a:extLst>
                <a:ext uri="{FF2B5EF4-FFF2-40B4-BE49-F238E27FC236}">
                  <a16:creationId xmlns:a16="http://schemas.microsoft.com/office/drawing/2014/main" id="{B530A109-ECE9-48E1-8F13-96E0A4BF83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7" name="Tinta 186">
              <a:extLst>
                <a:ext uri="{FF2B5EF4-FFF2-40B4-BE49-F238E27FC236}">
                  <a16:creationId xmlns:a16="http://schemas.microsoft.com/office/drawing/2014/main" id="{7772E200-C4AD-4E0B-A6CD-D4E95F4F17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8" name="Tinta 187">
              <a:extLst>
                <a:ext uri="{FF2B5EF4-FFF2-40B4-BE49-F238E27FC236}">
                  <a16:creationId xmlns:a16="http://schemas.microsoft.com/office/drawing/2014/main" id="{13B78CC6-ECC4-4654-B460-31642C204B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9" name="Tinta 188">
              <a:extLst>
                <a:ext uri="{FF2B5EF4-FFF2-40B4-BE49-F238E27FC236}">
                  <a16:creationId xmlns:a16="http://schemas.microsoft.com/office/drawing/2014/main" id="{FB336BD0-69A2-4636-A4D9-50476E1C06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0" name="Tinta 189">
              <a:extLst>
                <a:ext uri="{FF2B5EF4-FFF2-40B4-BE49-F238E27FC236}">
                  <a16:creationId xmlns:a16="http://schemas.microsoft.com/office/drawing/2014/main" id="{06D5247A-AF98-454A-8783-9373AC307C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1" name="Tinta 190">
              <a:extLst>
                <a:ext uri="{FF2B5EF4-FFF2-40B4-BE49-F238E27FC236}">
                  <a16:creationId xmlns:a16="http://schemas.microsoft.com/office/drawing/2014/main" id="{FC6233F1-B139-43B8-93C4-146E4F1288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2" name="Tinta 191">
              <a:extLst>
                <a:ext uri="{FF2B5EF4-FFF2-40B4-BE49-F238E27FC236}">
                  <a16:creationId xmlns:a16="http://schemas.microsoft.com/office/drawing/2014/main" id="{CC853366-CD77-4B8B-972A-7D5D738337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3" name="Tinta 192">
              <a:extLst>
                <a:ext uri="{FF2B5EF4-FFF2-40B4-BE49-F238E27FC236}">
                  <a16:creationId xmlns:a16="http://schemas.microsoft.com/office/drawing/2014/main" id="{B67DEC24-AF3D-47CA-9CD8-15DEEC42CF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4" name="Tinta 193">
              <a:extLst>
                <a:ext uri="{FF2B5EF4-FFF2-40B4-BE49-F238E27FC236}">
                  <a16:creationId xmlns:a16="http://schemas.microsoft.com/office/drawing/2014/main" id="{FB3BB513-70FB-40FF-BAC9-254410666B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5" name="Tinta 194">
              <a:extLst>
                <a:ext uri="{FF2B5EF4-FFF2-40B4-BE49-F238E27FC236}">
                  <a16:creationId xmlns:a16="http://schemas.microsoft.com/office/drawing/2014/main" id="{03F72B9A-4186-4912-846C-6BF39B75FF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6" name="Tinta 195">
              <a:extLst>
                <a:ext uri="{FF2B5EF4-FFF2-40B4-BE49-F238E27FC236}">
                  <a16:creationId xmlns:a16="http://schemas.microsoft.com/office/drawing/2014/main" id="{D70ECF7B-BD73-4B80-9E0C-3D2ED7D7BC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7" name="Tinta 196">
              <a:extLst>
                <a:ext uri="{FF2B5EF4-FFF2-40B4-BE49-F238E27FC236}">
                  <a16:creationId xmlns:a16="http://schemas.microsoft.com/office/drawing/2014/main" id="{2D7A3C48-4642-4AF3-ABBB-0A71E85137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8" name="Tinta 197">
              <a:extLst>
                <a:ext uri="{FF2B5EF4-FFF2-40B4-BE49-F238E27FC236}">
                  <a16:creationId xmlns:a16="http://schemas.microsoft.com/office/drawing/2014/main" id="{C0BDE072-C15D-4F64-91EE-95BA6E4FD5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9" name="Tinta 198">
              <a:extLst>
                <a:ext uri="{FF2B5EF4-FFF2-40B4-BE49-F238E27FC236}">
                  <a16:creationId xmlns:a16="http://schemas.microsoft.com/office/drawing/2014/main" id="{97AC934A-9456-47AF-ABA1-CFA9175D8F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0" name="Tinta 199">
              <a:extLst>
                <a:ext uri="{FF2B5EF4-FFF2-40B4-BE49-F238E27FC236}">
                  <a16:creationId xmlns:a16="http://schemas.microsoft.com/office/drawing/2014/main" id="{9B27DE48-07ED-414B-A93C-C89D38144F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1" name="Tinta 200">
              <a:extLst>
                <a:ext uri="{FF2B5EF4-FFF2-40B4-BE49-F238E27FC236}">
                  <a16:creationId xmlns:a16="http://schemas.microsoft.com/office/drawing/2014/main" id="{1941F2F8-0008-42C4-89B5-7FD1ED40D9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2" name="Tinta 201">
              <a:extLst>
                <a:ext uri="{FF2B5EF4-FFF2-40B4-BE49-F238E27FC236}">
                  <a16:creationId xmlns:a16="http://schemas.microsoft.com/office/drawing/2014/main" id="{2C3B448C-2B6E-4B7D-9D40-D8F4640BBE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3" name="Tinta 202">
              <a:extLst>
                <a:ext uri="{FF2B5EF4-FFF2-40B4-BE49-F238E27FC236}">
                  <a16:creationId xmlns:a16="http://schemas.microsoft.com/office/drawing/2014/main" id="{BC7FABEB-6F69-4F7E-AC8E-34962E4E58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4" name="Tinta 203">
              <a:extLst>
                <a:ext uri="{FF2B5EF4-FFF2-40B4-BE49-F238E27FC236}">
                  <a16:creationId xmlns:a16="http://schemas.microsoft.com/office/drawing/2014/main" id="{26C7919F-AAD6-45FC-9C33-490D3370C6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5" name="Tinta 204">
              <a:extLst>
                <a:ext uri="{FF2B5EF4-FFF2-40B4-BE49-F238E27FC236}">
                  <a16:creationId xmlns:a16="http://schemas.microsoft.com/office/drawing/2014/main" id="{1B92EEB1-11C0-4569-A87E-E66545F57A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6" name="Tinta 205">
              <a:extLst>
                <a:ext uri="{FF2B5EF4-FFF2-40B4-BE49-F238E27FC236}">
                  <a16:creationId xmlns:a16="http://schemas.microsoft.com/office/drawing/2014/main" id="{510FE9A1-FE55-42C9-B17F-845E9F13D0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7" name="Tinta 206">
              <a:extLst>
                <a:ext uri="{FF2B5EF4-FFF2-40B4-BE49-F238E27FC236}">
                  <a16:creationId xmlns:a16="http://schemas.microsoft.com/office/drawing/2014/main" id="{0659BD54-2EF3-4710-B18A-6E650A5B12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8" name="Tinta 207">
              <a:extLst>
                <a:ext uri="{FF2B5EF4-FFF2-40B4-BE49-F238E27FC236}">
                  <a16:creationId xmlns:a16="http://schemas.microsoft.com/office/drawing/2014/main" id="{265E7129-4B1E-4A54-8E46-29F8B51A98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09" name="Tinta 208">
              <a:extLst>
                <a:ext uri="{FF2B5EF4-FFF2-40B4-BE49-F238E27FC236}">
                  <a16:creationId xmlns:a16="http://schemas.microsoft.com/office/drawing/2014/main" id="{A0E5519C-2FC5-475C-A587-8DBAAE1908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0" name="Tinta 209">
              <a:extLst>
                <a:ext uri="{FF2B5EF4-FFF2-40B4-BE49-F238E27FC236}">
                  <a16:creationId xmlns:a16="http://schemas.microsoft.com/office/drawing/2014/main" id="{F3FD02B2-BC93-4442-9DCC-D5B0100F16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1" name="Tinta 210">
              <a:extLst>
                <a:ext uri="{FF2B5EF4-FFF2-40B4-BE49-F238E27FC236}">
                  <a16:creationId xmlns:a16="http://schemas.microsoft.com/office/drawing/2014/main" id="{02931D21-2F46-4B48-9478-56ACDBEA5E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2" name="Tinta 211">
              <a:extLst>
                <a:ext uri="{FF2B5EF4-FFF2-40B4-BE49-F238E27FC236}">
                  <a16:creationId xmlns:a16="http://schemas.microsoft.com/office/drawing/2014/main" id="{A4D331A7-8710-45A4-AF78-37EF281B77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3" name="Tinta 212">
              <a:extLst>
                <a:ext uri="{FF2B5EF4-FFF2-40B4-BE49-F238E27FC236}">
                  <a16:creationId xmlns:a16="http://schemas.microsoft.com/office/drawing/2014/main" id="{5429E8B9-B555-4B0F-8D0D-F9ACC36E41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4" name="Tinta 213">
              <a:extLst>
                <a:ext uri="{FF2B5EF4-FFF2-40B4-BE49-F238E27FC236}">
                  <a16:creationId xmlns:a16="http://schemas.microsoft.com/office/drawing/2014/main" id="{631B05E0-F851-4B08-B150-727C309AD2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5" name="Tinta 214">
              <a:extLst>
                <a:ext uri="{FF2B5EF4-FFF2-40B4-BE49-F238E27FC236}">
                  <a16:creationId xmlns:a16="http://schemas.microsoft.com/office/drawing/2014/main" id="{348DBD1C-DE38-45A3-9BAA-09881C04F0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6" name="Tinta 215">
              <a:extLst>
                <a:ext uri="{FF2B5EF4-FFF2-40B4-BE49-F238E27FC236}">
                  <a16:creationId xmlns:a16="http://schemas.microsoft.com/office/drawing/2014/main" id="{42A6B0EC-42CF-4D90-ACB9-D634B23A60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7" name="Tinta 216">
              <a:extLst>
                <a:ext uri="{FF2B5EF4-FFF2-40B4-BE49-F238E27FC236}">
                  <a16:creationId xmlns:a16="http://schemas.microsoft.com/office/drawing/2014/main" id="{9CDA5CE4-2B6F-4A07-8F0F-995932E0C5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8" name="Tinta 217">
              <a:extLst>
                <a:ext uri="{FF2B5EF4-FFF2-40B4-BE49-F238E27FC236}">
                  <a16:creationId xmlns:a16="http://schemas.microsoft.com/office/drawing/2014/main" id="{385E7314-4AB7-465E-B6DF-8DB2BB67A1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19" name="Tinta 218">
              <a:extLst>
                <a:ext uri="{FF2B5EF4-FFF2-40B4-BE49-F238E27FC236}">
                  <a16:creationId xmlns:a16="http://schemas.microsoft.com/office/drawing/2014/main" id="{048DBBB1-0239-464B-B4C3-133B33176A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0" name="Tinta 219">
              <a:extLst>
                <a:ext uri="{FF2B5EF4-FFF2-40B4-BE49-F238E27FC236}">
                  <a16:creationId xmlns:a16="http://schemas.microsoft.com/office/drawing/2014/main" id="{0DAA7B59-889C-421A-A2BE-907F21705E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1" name="Tinta 220">
              <a:extLst>
                <a:ext uri="{FF2B5EF4-FFF2-40B4-BE49-F238E27FC236}">
                  <a16:creationId xmlns:a16="http://schemas.microsoft.com/office/drawing/2014/main" id="{D2A7C7A9-933D-4FE2-BCF4-EDEC75449E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2" name="Tinta 221">
              <a:extLst>
                <a:ext uri="{FF2B5EF4-FFF2-40B4-BE49-F238E27FC236}">
                  <a16:creationId xmlns:a16="http://schemas.microsoft.com/office/drawing/2014/main" id="{8C68F0D5-CCF0-43BC-B252-26ED7D572D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3" name="Tinta 222">
              <a:extLst>
                <a:ext uri="{FF2B5EF4-FFF2-40B4-BE49-F238E27FC236}">
                  <a16:creationId xmlns:a16="http://schemas.microsoft.com/office/drawing/2014/main" id="{41FE7F9C-8F92-4101-B404-E91985F069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4" name="Tinta 223">
              <a:extLst>
                <a:ext uri="{FF2B5EF4-FFF2-40B4-BE49-F238E27FC236}">
                  <a16:creationId xmlns:a16="http://schemas.microsoft.com/office/drawing/2014/main" id="{D87505FE-8077-4158-936B-BC8909D5CE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5" name="Tinta 224">
              <a:extLst>
                <a:ext uri="{FF2B5EF4-FFF2-40B4-BE49-F238E27FC236}">
                  <a16:creationId xmlns:a16="http://schemas.microsoft.com/office/drawing/2014/main" id="{35C599BC-EF8F-4B49-9032-4879ED325C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6" name="Tinta 225">
              <a:extLst>
                <a:ext uri="{FF2B5EF4-FFF2-40B4-BE49-F238E27FC236}">
                  <a16:creationId xmlns:a16="http://schemas.microsoft.com/office/drawing/2014/main" id="{7326B9C7-3127-466E-8088-DD9D59B8BC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7" name="Tinta 226">
              <a:extLst>
                <a:ext uri="{FF2B5EF4-FFF2-40B4-BE49-F238E27FC236}">
                  <a16:creationId xmlns:a16="http://schemas.microsoft.com/office/drawing/2014/main" id="{8C78B188-C3D1-44EB-8516-671E39FF67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8" name="Tinta 227">
              <a:extLst>
                <a:ext uri="{FF2B5EF4-FFF2-40B4-BE49-F238E27FC236}">
                  <a16:creationId xmlns:a16="http://schemas.microsoft.com/office/drawing/2014/main" id="{8D2F9179-F9FF-48F2-9400-5638AC2496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29" name="Tinta 228">
              <a:extLst>
                <a:ext uri="{FF2B5EF4-FFF2-40B4-BE49-F238E27FC236}">
                  <a16:creationId xmlns:a16="http://schemas.microsoft.com/office/drawing/2014/main" id="{09B4922B-DF75-4A4C-8054-5B00B00C65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0" name="Tinta 229">
              <a:extLst>
                <a:ext uri="{FF2B5EF4-FFF2-40B4-BE49-F238E27FC236}">
                  <a16:creationId xmlns:a16="http://schemas.microsoft.com/office/drawing/2014/main" id="{87166D12-13C9-4910-8EAD-ADE244F22D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1" name="Tinta 230">
              <a:extLst>
                <a:ext uri="{FF2B5EF4-FFF2-40B4-BE49-F238E27FC236}">
                  <a16:creationId xmlns:a16="http://schemas.microsoft.com/office/drawing/2014/main" id="{08E5EA29-4AF4-422A-B9B4-247CB6FB1C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2" name="Tinta 231">
              <a:extLst>
                <a:ext uri="{FF2B5EF4-FFF2-40B4-BE49-F238E27FC236}">
                  <a16:creationId xmlns:a16="http://schemas.microsoft.com/office/drawing/2014/main" id="{E4E3BC2F-C307-4952-9DB4-0A562AB117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3" name="Tinta 232">
              <a:extLst>
                <a:ext uri="{FF2B5EF4-FFF2-40B4-BE49-F238E27FC236}">
                  <a16:creationId xmlns:a16="http://schemas.microsoft.com/office/drawing/2014/main" id="{A2CD01E4-EB64-4B3E-9025-6DF9A9BBB9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4" name="Tinta 233">
              <a:extLst>
                <a:ext uri="{FF2B5EF4-FFF2-40B4-BE49-F238E27FC236}">
                  <a16:creationId xmlns:a16="http://schemas.microsoft.com/office/drawing/2014/main" id="{B0959B8D-E120-4D63-AE82-955182A666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5" name="Tinta 234">
              <a:extLst>
                <a:ext uri="{FF2B5EF4-FFF2-40B4-BE49-F238E27FC236}">
                  <a16:creationId xmlns:a16="http://schemas.microsoft.com/office/drawing/2014/main" id="{10701229-E22B-45C2-BAE1-4DE28E53E8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6" name="Tinta 235">
              <a:extLst>
                <a:ext uri="{FF2B5EF4-FFF2-40B4-BE49-F238E27FC236}">
                  <a16:creationId xmlns:a16="http://schemas.microsoft.com/office/drawing/2014/main" id="{25A82390-B8AF-4DBB-990F-54F78BD5E6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7" name="Tinta 236">
              <a:extLst>
                <a:ext uri="{FF2B5EF4-FFF2-40B4-BE49-F238E27FC236}">
                  <a16:creationId xmlns:a16="http://schemas.microsoft.com/office/drawing/2014/main" id="{DD8346C1-1265-4D02-B3D9-CB0D36B240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8" name="Tinta 237">
              <a:extLst>
                <a:ext uri="{FF2B5EF4-FFF2-40B4-BE49-F238E27FC236}">
                  <a16:creationId xmlns:a16="http://schemas.microsoft.com/office/drawing/2014/main" id="{D8575382-FF44-4464-B920-C2EBA17FF6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39" name="Tinta 238">
              <a:extLst>
                <a:ext uri="{FF2B5EF4-FFF2-40B4-BE49-F238E27FC236}">
                  <a16:creationId xmlns:a16="http://schemas.microsoft.com/office/drawing/2014/main" id="{55E4B883-A40A-4DA4-9C23-CD6658C3A3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0" name="Tinta 239">
              <a:extLst>
                <a:ext uri="{FF2B5EF4-FFF2-40B4-BE49-F238E27FC236}">
                  <a16:creationId xmlns:a16="http://schemas.microsoft.com/office/drawing/2014/main" id="{7E5D59FD-8DC1-4E9D-8647-4EBEB578C8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1" name="Tinta 240">
              <a:extLst>
                <a:ext uri="{FF2B5EF4-FFF2-40B4-BE49-F238E27FC236}">
                  <a16:creationId xmlns:a16="http://schemas.microsoft.com/office/drawing/2014/main" id="{98BE4FD7-A5B5-4364-99FE-EDA470EA43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2" name="Tinta 241">
              <a:extLst>
                <a:ext uri="{FF2B5EF4-FFF2-40B4-BE49-F238E27FC236}">
                  <a16:creationId xmlns:a16="http://schemas.microsoft.com/office/drawing/2014/main" id="{B0FA4EE9-1A90-4A55-811C-39240E7869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3" name="Tinta 242">
              <a:extLst>
                <a:ext uri="{FF2B5EF4-FFF2-40B4-BE49-F238E27FC236}">
                  <a16:creationId xmlns:a16="http://schemas.microsoft.com/office/drawing/2014/main" id="{CE85315A-53FC-43E4-A5FB-4FFFE3DC3A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4" name="Tinta 243">
              <a:extLst>
                <a:ext uri="{FF2B5EF4-FFF2-40B4-BE49-F238E27FC236}">
                  <a16:creationId xmlns:a16="http://schemas.microsoft.com/office/drawing/2014/main" id="{FF20478D-A024-41F1-85DD-C07509F05A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5" name="Tinta 244">
              <a:extLst>
                <a:ext uri="{FF2B5EF4-FFF2-40B4-BE49-F238E27FC236}">
                  <a16:creationId xmlns:a16="http://schemas.microsoft.com/office/drawing/2014/main" id="{D181F963-0827-493D-B8AB-7C59AF3539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6" name="Tinta 245">
              <a:extLst>
                <a:ext uri="{FF2B5EF4-FFF2-40B4-BE49-F238E27FC236}">
                  <a16:creationId xmlns:a16="http://schemas.microsoft.com/office/drawing/2014/main" id="{B170FA43-E2F5-42D8-9C9A-40E92E3DEC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7" name="Tinta 246">
              <a:extLst>
                <a:ext uri="{FF2B5EF4-FFF2-40B4-BE49-F238E27FC236}">
                  <a16:creationId xmlns:a16="http://schemas.microsoft.com/office/drawing/2014/main" id="{4E93C722-8C17-4549-95C2-3D261B0866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8" name="Tinta 247">
              <a:extLst>
                <a:ext uri="{FF2B5EF4-FFF2-40B4-BE49-F238E27FC236}">
                  <a16:creationId xmlns:a16="http://schemas.microsoft.com/office/drawing/2014/main" id="{20F0A573-8809-4FB6-AA5D-316D89CB07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49" name="Tinta 248">
              <a:extLst>
                <a:ext uri="{FF2B5EF4-FFF2-40B4-BE49-F238E27FC236}">
                  <a16:creationId xmlns:a16="http://schemas.microsoft.com/office/drawing/2014/main" id="{33AD7FF3-22EC-4DE6-B13D-AAC4D15176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0" name="Tinta 249">
              <a:extLst>
                <a:ext uri="{FF2B5EF4-FFF2-40B4-BE49-F238E27FC236}">
                  <a16:creationId xmlns:a16="http://schemas.microsoft.com/office/drawing/2014/main" id="{80B07616-9013-4BD5-BE44-D5478F223F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1" name="Tinta 250">
              <a:extLst>
                <a:ext uri="{FF2B5EF4-FFF2-40B4-BE49-F238E27FC236}">
                  <a16:creationId xmlns:a16="http://schemas.microsoft.com/office/drawing/2014/main" id="{B98351FD-FD7E-4AEC-A117-0FFFA7E7B8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2" name="Tinta 251">
              <a:extLst>
                <a:ext uri="{FF2B5EF4-FFF2-40B4-BE49-F238E27FC236}">
                  <a16:creationId xmlns:a16="http://schemas.microsoft.com/office/drawing/2014/main" id="{20C72FAA-68DB-4D1D-9350-0644C35D70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3" name="Tinta 252">
              <a:extLst>
                <a:ext uri="{FF2B5EF4-FFF2-40B4-BE49-F238E27FC236}">
                  <a16:creationId xmlns:a16="http://schemas.microsoft.com/office/drawing/2014/main" id="{BCB93BA3-A87F-4828-8EBE-DB9F3FECC9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4" name="Tinta 253">
              <a:extLst>
                <a:ext uri="{FF2B5EF4-FFF2-40B4-BE49-F238E27FC236}">
                  <a16:creationId xmlns:a16="http://schemas.microsoft.com/office/drawing/2014/main" id="{9E052A10-81F0-416D-8B9C-FB8DCA1CCD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5" name="Tinta 254">
              <a:extLst>
                <a:ext uri="{FF2B5EF4-FFF2-40B4-BE49-F238E27FC236}">
                  <a16:creationId xmlns:a16="http://schemas.microsoft.com/office/drawing/2014/main" id="{B39C441D-4FC6-4356-B11B-AAD34F180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6" name="Tinta 255">
              <a:extLst>
                <a:ext uri="{FF2B5EF4-FFF2-40B4-BE49-F238E27FC236}">
                  <a16:creationId xmlns:a16="http://schemas.microsoft.com/office/drawing/2014/main" id="{EDD8F77C-FADB-4E4D-889E-ABA48DD90B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7" name="Tinta 256">
              <a:extLst>
                <a:ext uri="{FF2B5EF4-FFF2-40B4-BE49-F238E27FC236}">
                  <a16:creationId xmlns:a16="http://schemas.microsoft.com/office/drawing/2014/main" id="{D70ACD74-F9B3-4C68-989D-54B0988336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8" name="Tinta 257">
              <a:extLst>
                <a:ext uri="{FF2B5EF4-FFF2-40B4-BE49-F238E27FC236}">
                  <a16:creationId xmlns:a16="http://schemas.microsoft.com/office/drawing/2014/main" id="{6D52C0EA-878D-43B1-A0F5-0588E652CB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59" name="Tinta 258">
              <a:extLst>
                <a:ext uri="{FF2B5EF4-FFF2-40B4-BE49-F238E27FC236}">
                  <a16:creationId xmlns:a16="http://schemas.microsoft.com/office/drawing/2014/main" id="{636B2CE3-CB95-47B9-8272-25118CCDED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0" name="Tinta 259">
              <a:extLst>
                <a:ext uri="{FF2B5EF4-FFF2-40B4-BE49-F238E27FC236}">
                  <a16:creationId xmlns:a16="http://schemas.microsoft.com/office/drawing/2014/main" id="{C7AE2F45-44CA-4505-8A7D-DBFB51ABA5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1" name="Tinta 260">
              <a:extLst>
                <a:ext uri="{FF2B5EF4-FFF2-40B4-BE49-F238E27FC236}">
                  <a16:creationId xmlns:a16="http://schemas.microsoft.com/office/drawing/2014/main" id="{00B01C14-CC2F-478A-9F72-D5CD4C7D31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2" name="Tinta 261">
              <a:extLst>
                <a:ext uri="{FF2B5EF4-FFF2-40B4-BE49-F238E27FC236}">
                  <a16:creationId xmlns:a16="http://schemas.microsoft.com/office/drawing/2014/main" id="{743209C0-8042-493B-A062-C2468B8830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3" name="Tinta 262">
              <a:extLst>
                <a:ext uri="{FF2B5EF4-FFF2-40B4-BE49-F238E27FC236}">
                  <a16:creationId xmlns:a16="http://schemas.microsoft.com/office/drawing/2014/main" id="{41ED6F45-1BDC-494D-81B0-61B6F34035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4" name="Tinta 263">
              <a:extLst>
                <a:ext uri="{FF2B5EF4-FFF2-40B4-BE49-F238E27FC236}">
                  <a16:creationId xmlns:a16="http://schemas.microsoft.com/office/drawing/2014/main" id="{467467C4-B91A-4BA0-8D8C-642931169D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5" name="Tinta 264">
              <a:extLst>
                <a:ext uri="{FF2B5EF4-FFF2-40B4-BE49-F238E27FC236}">
                  <a16:creationId xmlns:a16="http://schemas.microsoft.com/office/drawing/2014/main" id="{BFDD7847-B658-4E9D-BDC8-7176516635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6" name="Tinta 265">
              <a:extLst>
                <a:ext uri="{FF2B5EF4-FFF2-40B4-BE49-F238E27FC236}">
                  <a16:creationId xmlns:a16="http://schemas.microsoft.com/office/drawing/2014/main" id="{DD4EC800-3053-4E09-8A1B-4172A3F39D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7" name="Tinta 266">
              <a:extLst>
                <a:ext uri="{FF2B5EF4-FFF2-40B4-BE49-F238E27FC236}">
                  <a16:creationId xmlns:a16="http://schemas.microsoft.com/office/drawing/2014/main" id="{14C6DE55-232C-439A-A596-6F93964EDC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8" name="Tinta 267">
              <a:extLst>
                <a:ext uri="{FF2B5EF4-FFF2-40B4-BE49-F238E27FC236}">
                  <a16:creationId xmlns:a16="http://schemas.microsoft.com/office/drawing/2014/main" id="{5ED45F5E-2568-418E-8CA6-54B6C703DF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69" name="Tinta 268">
              <a:extLst>
                <a:ext uri="{FF2B5EF4-FFF2-40B4-BE49-F238E27FC236}">
                  <a16:creationId xmlns:a16="http://schemas.microsoft.com/office/drawing/2014/main" id="{D966EEB0-52D4-495D-A1BD-6C5FFCDCD9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0" name="Tinta 269">
              <a:extLst>
                <a:ext uri="{FF2B5EF4-FFF2-40B4-BE49-F238E27FC236}">
                  <a16:creationId xmlns:a16="http://schemas.microsoft.com/office/drawing/2014/main" id="{00C6DE78-A9EE-4EEF-82BF-789469C4BB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1" name="Tinta 270">
              <a:extLst>
                <a:ext uri="{FF2B5EF4-FFF2-40B4-BE49-F238E27FC236}">
                  <a16:creationId xmlns:a16="http://schemas.microsoft.com/office/drawing/2014/main" id="{29E4590D-DD11-4A47-B0FB-C34FC46DF2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2" name="Tinta 271">
              <a:extLst>
                <a:ext uri="{FF2B5EF4-FFF2-40B4-BE49-F238E27FC236}">
                  <a16:creationId xmlns:a16="http://schemas.microsoft.com/office/drawing/2014/main" id="{5B21377B-9C59-48F9-95B5-27FC0F06F7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3" name="Tinta 272">
              <a:extLst>
                <a:ext uri="{FF2B5EF4-FFF2-40B4-BE49-F238E27FC236}">
                  <a16:creationId xmlns:a16="http://schemas.microsoft.com/office/drawing/2014/main" id="{9845D25D-F3DE-47B1-A4F2-4431DBE48E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4" name="Tinta 273">
              <a:extLst>
                <a:ext uri="{FF2B5EF4-FFF2-40B4-BE49-F238E27FC236}">
                  <a16:creationId xmlns:a16="http://schemas.microsoft.com/office/drawing/2014/main" id="{F2AF0B0E-6338-4733-9C89-3A3545D182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5" name="Tinta 274">
              <a:extLst>
                <a:ext uri="{FF2B5EF4-FFF2-40B4-BE49-F238E27FC236}">
                  <a16:creationId xmlns:a16="http://schemas.microsoft.com/office/drawing/2014/main" id="{BA797BE7-8B65-4128-BE2A-FD2EFB671A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6" name="Tinta 275">
              <a:extLst>
                <a:ext uri="{FF2B5EF4-FFF2-40B4-BE49-F238E27FC236}">
                  <a16:creationId xmlns:a16="http://schemas.microsoft.com/office/drawing/2014/main" id="{A6624035-9F44-4237-8B0E-485C45519B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7" name="Tinta 276">
              <a:extLst>
                <a:ext uri="{FF2B5EF4-FFF2-40B4-BE49-F238E27FC236}">
                  <a16:creationId xmlns:a16="http://schemas.microsoft.com/office/drawing/2014/main" id="{A0A20669-64FE-4AE9-A5EF-C05385AA5F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8" name="Tinta 277">
              <a:extLst>
                <a:ext uri="{FF2B5EF4-FFF2-40B4-BE49-F238E27FC236}">
                  <a16:creationId xmlns:a16="http://schemas.microsoft.com/office/drawing/2014/main" id="{0864696A-BB94-4F5E-92EE-EF0167A9FB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79" name="Tinta 278">
              <a:extLst>
                <a:ext uri="{FF2B5EF4-FFF2-40B4-BE49-F238E27FC236}">
                  <a16:creationId xmlns:a16="http://schemas.microsoft.com/office/drawing/2014/main" id="{E1E9711F-7E1B-4E24-9D5B-2251516C44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0" name="Tinta 279">
              <a:extLst>
                <a:ext uri="{FF2B5EF4-FFF2-40B4-BE49-F238E27FC236}">
                  <a16:creationId xmlns:a16="http://schemas.microsoft.com/office/drawing/2014/main" id="{4717B743-1B82-4663-AFA7-0AA4D4BC26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1" name="Tinta 280">
              <a:extLst>
                <a:ext uri="{FF2B5EF4-FFF2-40B4-BE49-F238E27FC236}">
                  <a16:creationId xmlns:a16="http://schemas.microsoft.com/office/drawing/2014/main" id="{4BA471F7-AB88-4564-80A8-3E9683BD14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2" name="Tinta 281">
              <a:extLst>
                <a:ext uri="{FF2B5EF4-FFF2-40B4-BE49-F238E27FC236}">
                  <a16:creationId xmlns:a16="http://schemas.microsoft.com/office/drawing/2014/main" id="{67B2F616-A03B-490F-B4E1-96BB8C6CDC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3" name="Tinta 282">
              <a:extLst>
                <a:ext uri="{FF2B5EF4-FFF2-40B4-BE49-F238E27FC236}">
                  <a16:creationId xmlns:a16="http://schemas.microsoft.com/office/drawing/2014/main" id="{3BCA4368-66BB-40A4-92AA-9845573400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4" name="Tinta 283">
              <a:extLst>
                <a:ext uri="{FF2B5EF4-FFF2-40B4-BE49-F238E27FC236}">
                  <a16:creationId xmlns:a16="http://schemas.microsoft.com/office/drawing/2014/main" id="{6FF0F997-D545-4052-8EEE-11221B3194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5" name="Tinta 284">
              <a:extLst>
                <a:ext uri="{FF2B5EF4-FFF2-40B4-BE49-F238E27FC236}">
                  <a16:creationId xmlns:a16="http://schemas.microsoft.com/office/drawing/2014/main" id="{71C4DFE5-F8DD-40E0-A4C8-5B22CE3256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6" name="Tinta 285">
              <a:extLst>
                <a:ext uri="{FF2B5EF4-FFF2-40B4-BE49-F238E27FC236}">
                  <a16:creationId xmlns:a16="http://schemas.microsoft.com/office/drawing/2014/main" id="{05155EE5-2824-4928-923C-B328CDD1F2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7" name="Tinta 286">
              <a:extLst>
                <a:ext uri="{FF2B5EF4-FFF2-40B4-BE49-F238E27FC236}">
                  <a16:creationId xmlns:a16="http://schemas.microsoft.com/office/drawing/2014/main" id="{B07EFF0F-F55C-4280-B8C0-5C4955737C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8" name="Tinta 287">
              <a:extLst>
                <a:ext uri="{FF2B5EF4-FFF2-40B4-BE49-F238E27FC236}">
                  <a16:creationId xmlns:a16="http://schemas.microsoft.com/office/drawing/2014/main" id="{1EF59196-CA19-4DA2-BEF5-84A75B6040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89" name="Tinta 288">
              <a:extLst>
                <a:ext uri="{FF2B5EF4-FFF2-40B4-BE49-F238E27FC236}">
                  <a16:creationId xmlns:a16="http://schemas.microsoft.com/office/drawing/2014/main" id="{FEEE5076-3AB9-4E08-95DE-43429116ED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0" name="Tinta 289">
              <a:extLst>
                <a:ext uri="{FF2B5EF4-FFF2-40B4-BE49-F238E27FC236}">
                  <a16:creationId xmlns:a16="http://schemas.microsoft.com/office/drawing/2014/main" id="{1125092F-2693-40B7-85D9-BF6A4BBC9F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1" name="Tinta 290">
              <a:extLst>
                <a:ext uri="{FF2B5EF4-FFF2-40B4-BE49-F238E27FC236}">
                  <a16:creationId xmlns:a16="http://schemas.microsoft.com/office/drawing/2014/main" id="{2FAB1416-E71F-44BA-BBEA-CEF73BC1E0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2" name="Tinta 291">
              <a:extLst>
                <a:ext uri="{FF2B5EF4-FFF2-40B4-BE49-F238E27FC236}">
                  <a16:creationId xmlns:a16="http://schemas.microsoft.com/office/drawing/2014/main" id="{5FAF1375-DBD1-4D49-8BDC-44CBAB5777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3" name="Tinta 292">
              <a:extLst>
                <a:ext uri="{FF2B5EF4-FFF2-40B4-BE49-F238E27FC236}">
                  <a16:creationId xmlns:a16="http://schemas.microsoft.com/office/drawing/2014/main" id="{D8911C71-75D8-43A1-86D4-E54C6F56E7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4" name="Tinta 293">
              <a:extLst>
                <a:ext uri="{FF2B5EF4-FFF2-40B4-BE49-F238E27FC236}">
                  <a16:creationId xmlns:a16="http://schemas.microsoft.com/office/drawing/2014/main" id="{EE105FD9-344D-4035-B236-ECAE5F5BB4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5" name="Tinta 294">
              <a:extLst>
                <a:ext uri="{FF2B5EF4-FFF2-40B4-BE49-F238E27FC236}">
                  <a16:creationId xmlns:a16="http://schemas.microsoft.com/office/drawing/2014/main" id="{357A114C-0A98-49E5-AFC3-C7B321B72C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6" name="Tinta 295">
              <a:extLst>
                <a:ext uri="{FF2B5EF4-FFF2-40B4-BE49-F238E27FC236}">
                  <a16:creationId xmlns:a16="http://schemas.microsoft.com/office/drawing/2014/main" id="{E862839C-2100-464E-B488-5E0B19D741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7" name="Tinta 296">
              <a:extLst>
                <a:ext uri="{FF2B5EF4-FFF2-40B4-BE49-F238E27FC236}">
                  <a16:creationId xmlns:a16="http://schemas.microsoft.com/office/drawing/2014/main" id="{0BA35290-987A-4916-A772-36E1EDA4A1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8" name="Tinta 297">
              <a:extLst>
                <a:ext uri="{FF2B5EF4-FFF2-40B4-BE49-F238E27FC236}">
                  <a16:creationId xmlns:a16="http://schemas.microsoft.com/office/drawing/2014/main" id="{BA7B4045-2579-4BCF-A245-A22A8D51C0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299" name="Tinta 298">
              <a:extLst>
                <a:ext uri="{FF2B5EF4-FFF2-40B4-BE49-F238E27FC236}">
                  <a16:creationId xmlns:a16="http://schemas.microsoft.com/office/drawing/2014/main" id="{08837492-FEE3-4C2A-A3EC-09B2E68B6E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0" name="Tinta 299">
              <a:extLst>
                <a:ext uri="{FF2B5EF4-FFF2-40B4-BE49-F238E27FC236}">
                  <a16:creationId xmlns:a16="http://schemas.microsoft.com/office/drawing/2014/main" id="{47FB52FF-C1D0-45ED-AB38-55EAD41503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1" name="Tinta 300">
              <a:extLst>
                <a:ext uri="{FF2B5EF4-FFF2-40B4-BE49-F238E27FC236}">
                  <a16:creationId xmlns:a16="http://schemas.microsoft.com/office/drawing/2014/main" id="{B64EE3C5-CC84-4BE0-AAE8-5967AFC0A0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2" name="Tinta 301">
              <a:extLst>
                <a:ext uri="{FF2B5EF4-FFF2-40B4-BE49-F238E27FC236}">
                  <a16:creationId xmlns:a16="http://schemas.microsoft.com/office/drawing/2014/main" id="{2D8FC912-A9A5-4126-86B3-A708211F86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3" name="Tinta 302">
              <a:extLst>
                <a:ext uri="{FF2B5EF4-FFF2-40B4-BE49-F238E27FC236}">
                  <a16:creationId xmlns:a16="http://schemas.microsoft.com/office/drawing/2014/main" id="{901E5EFA-ACD7-4C7C-BC93-32D907F880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4" name="Tinta 303">
              <a:extLst>
                <a:ext uri="{FF2B5EF4-FFF2-40B4-BE49-F238E27FC236}">
                  <a16:creationId xmlns:a16="http://schemas.microsoft.com/office/drawing/2014/main" id="{092FAFC8-9F9D-4451-8B89-73B81D33A3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5" name="Tinta 304">
              <a:extLst>
                <a:ext uri="{FF2B5EF4-FFF2-40B4-BE49-F238E27FC236}">
                  <a16:creationId xmlns:a16="http://schemas.microsoft.com/office/drawing/2014/main" id="{4D9D9CE8-ACD0-460E-B60D-7954EDC8D9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6" name="Tinta 305">
              <a:extLst>
                <a:ext uri="{FF2B5EF4-FFF2-40B4-BE49-F238E27FC236}">
                  <a16:creationId xmlns:a16="http://schemas.microsoft.com/office/drawing/2014/main" id="{226AA1ED-D822-4E7D-BC63-3833CB7861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7" name="Tinta 306">
              <a:extLst>
                <a:ext uri="{FF2B5EF4-FFF2-40B4-BE49-F238E27FC236}">
                  <a16:creationId xmlns:a16="http://schemas.microsoft.com/office/drawing/2014/main" id="{5E9C21C0-5C94-4807-A9F0-94B1E24FD6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8" name="Tinta 307">
              <a:extLst>
                <a:ext uri="{FF2B5EF4-FFF2-40B4-BE49-F238E27FC236}">
                  <a16:creationId xmlns:a16="http://schemas.microsoft.com/office/drawing/2014/main" id="{E9AFD9B8-EEB4-4911-BB27-14CD593F3B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09" name="Tinta 308">
              <a:extLst>
                <a:ext uri="{FF2B5EF4-FFF2-40B4-BE49-F238E27FC236}">
                  <a16:creationId xmlns:a16="http://schemas.microsoft.com/office/drawing/2014/main" id="{3B568727-8D2E-470D-952D-9027BBB3A2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0" name="Tinta 309">
              <a:extLst>
                <a:ext uri="{FF2B5EF4-FFF2-40B4-BE49-F238E27FC236}">
                  <a16:creationId xmlns:a16="http://schemas.microsoft.com/office/drawing/2014/main" id="{AB0BB06F-90FC-400C-A994-FFDCB2E99B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1" name="Tinta 310">
              <a:extLst>
                <a:ext uri="{FF2B5EF4-FFF2-40B4-BE49-F238E27FC236}">
                  <a16:creationId xmlns:a16="http://schemas.microsoft.com/office/drawing/2014/main" id="{4A2C209E-E23A-4F9B-8AEE-719C7D8CDD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2" name="Tinta 311">
              <a:extLst>
                <a:ext uri="{FF2B5EF4-FFF2-40B4-BE49-F238E27FC236}">
                  <a16:creationId xmlns:a16="http://schemas.microsoft.com/office/drawing/2014/main" id="{569E1493-CFEF-452D-B1BD-0A401CF451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3" name="Tinta 312">
              <a:extLst>
                <a:ext uri="{FF2B5EF4-FFF2-40B4-BE49-F238E27FC236}">
                  <a16:creationId xmlns:a16="http://schemas.microsoft.com/office/drawing/2014/main" id="{EEAB5E6B-E915-4476-9CCE-5DE57442C4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4" name="Tinta 313">
              <a:extLst>
                <a:ext uri="{FF2B5EF4-FFF2-40B4-BE49-F238E27FC236}">
                  <a16:creationId xmlns:a16="http://schemas.microsoft.com/office/drawing/2014/main" id="{33697874-5C67-4A58-ABFA-1F9048E802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5" name="Tinta 314">
              <a:extLst>
                <a:ext uri="{FF2B5EF4-FFF2-40B4-BE49-F238E27FC236}">
                  <a16:creationId xmlns:a16="http://schemas.microsoft.com/office/drawing/2014/main" id="{507C1418-520F-4400-A2DF-9327746FD1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6" name="Tinta 315">
              <a:extLst>
                <a:ext uri="{FF2B5EF4-FFF2-40B4-BE49-F238E27FC236}">
                  <a16:creationId xmlns:a16="http://schemas.microsoft.com/office/drawing/2014/main" id="{DE0BEA54-8CC6-4436-80FC-2BB1524EEC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7" name="Tinta 316">
              <a:extLst>
                <a:ext uri="{FF2B5EF4-FFF2-40B4-BE49-F238E27FC236}">
                  <a16:creationId xmlns:a16="http://schemas.microsoft.com/office/drawing/2014/main" id="{A0575BE9-4851-4385-B16C-714783C95F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8" name="Tinta 317">
              <a:extLst>
                <a:ext uri="{FF2B5EF4-FFF2-40B4-BE49-F238E27FC236}">
                  <a16:creationId xmlns:a16="http://schemas.microsoft.com/office/drawing/2014/main" id="{2F80BF67-DDD7-4065-B411-3A3BB98747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19" name="Tinta 318">
              <a:extLst>
                <a:ext uri="{FF2B5EF4-FFF2-40B4-BE49-F238E27FC236}">
                  <a16:creationId xmlns:a16="http://schemas.microsoft.com/office/drawing/2014/main" id="{FBF3E9A1-D528-4194-90B1-37C020B2DD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0" name="Tinta 319">
              <a:extLst>
                <a:ext uri="{FF2B5EF4-FFF2-40B4-BE49-F238E27FC236}">
                  <a16:creationId xmlns:a16="http://schemas.microsoft.com/office/drawing/2014/main" id="{27D4A994-97F2-4D22-9AC8-B1BE02B11B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1" name="Tinta 320">
              <a:extLst>
                <a:ext uri="{FF2B5EF4-FFF2-40B4-BE49-F238E27FC236}">
                  <a16:creationId xmlns:a16="http://schemas.microsoft.com/office/drawing/2014/main" id="{D72BDDCA-3FC7-4123-9C79-01A28680A3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2" name="Tinta 321">
              <a:extLst>
                <a:ext uri="{FF2B5EF4-FFF2-40B4-BE49-F238E27FC236}">
                  <a16:creationId xmlns:a16="http://schemas.microsoft.com/office/drawing/2014/main" id="{558EF92C-26B9-4CB1-B8D7-344704F5B0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3" name="Tinta 322">
              <a:extLst>
                <a:ext uri="{FF2B5EF4-FFF2-40B4-BE49-F238E27FC236}">
                  <a16:creationId xmlns:a16="http://schemas.microsoft.com/office/drawing/2014/main" id="{B1BACF36-6D58-411A-B98D-9964E74F11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4" name="Tinta 323">
              <a:extLst>
                <a:ext uri="{FF2B5EF4-FFF2-40B4-BE49-F238E27FC236}">
                  <a16:creationId xmlns:a16="http://schemas.microsoft.com/office/drawing/2014/main" id="{07FFE77C-B4D9-472D-851D-70527D325A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5" name="Tinta 324">
              <a:extLst>
                <a:ext uri="{FF2B5EF4-FFF2-40B4-BE49-F238E27FC236}">
                  <a16:creationId xmlns:a16="http://schemas.microsoft.com/office/drawing/2014/main" id="{2F077810-5DF2-48F1-ABCF-833FDB8ADD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6" name="Tinta 325">
              <a:extLst>
                <a:ext uri="{FF2B5EF4-FFF2-40B4-BE49-F238E27FC236}">
                  <a16:creationId xmlns:a16="http://schemas.microsoft.com/office/drawing/2014/main" id="{57D68B92-10EC-4381-8A4D-24B0937BF0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7" name="Tinta 326">
              <a:extLst>
                <a:ext uri="{FF2B5EF4-FFF2-40B4-BE49-F238E27FC236}">
                  <a16:creationId xmlns:a16="http://schemas.microsoft.com/office/drawing/2014/main" id="{F9514D68-9D19-424A-93C4-C5126FF412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8" name="Tinta 327">
              <a:extLst>
                <a:ext uri="{FF2B5EF4-FFF2-40B4-BE49-F238E27FC236}">
                  <a16:creationId xmlns:a16="http://schemas.microsoft.com/office/drawing/2014/main" id="{B2211FD0-02CA-402D-98BB-8A9B96072C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29" name="Tinta 328">
              <a:extLst>
                <a:ext uri="{FF2B5EF4-FFF2-40B4-BE49-F238E27FC236}">
                  <a16:creationId xmlns:a16="http://schemas.microsoft.com/office/drawing/2014/main" id="{4086B029-3C21-412B-9B50-8E88DC788C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0" name="Tinta 329">
              <a:extLst>
                <a:ext uri="{FF2B5EF4-FFF2-40B4-BE49-F238E27FC236}">
                  <a16:creationId xmlns:a16="http://schemas.microsoft.com/office/drawing/2014/main" id="{958701D9-5AB0-4081-A84C-C8A39D9C6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1" name="Tinta 330">
              <a:extLst>
                <a:ext uri="{FF2B5EF4-FFF2-40B4-BE49-F238E27FC236}">
                  <a16:creationId xmlns:a16="http://schemas.microsoft.com/office/drawing/2014/main" id="{1DCFE0D5-34E0-4EF0-A18F-D6AF6C2978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2" name="Tinta 331">
              <a:extLst>
                <a:ext uri="{FF2B5EF4-FFF2-40B4-BE49-F238E27FC236}">
                  <a16:creationId xmlns:a16="http://schemas.microsoft.com/office/drawing/2014/main" id="{73B15050-9362-43B0-B89A-94B720490D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3" name="Tinta 332">
              <a:extLst>
                <a:ext uri="{FF2B5EF4-FFF2-40B4-BE49-F238E27FC236}">
                  <a16:creationId xmlns:a16="http://schemas.microsoft.com/office/drawing/2014/main" id="{15541E6A-C3B3-40CD-8AD7-F1777F6E93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4" name="Tinta 333">
              <a:extLst>
                <a:ext uri="{FF2B5EF4-FFF2-40B4-BE49-F238E27FC236}">
                  <a16:creationId xmlns:a16="http://schemas.microsoft.com/office/drawing/2014/main" id="{4432F1BE-5FF8-4E70-8591-2074723749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5" name="Tinta 334">
              <a:extLst>
                <a:ext uri="{FF2B5EF4-FFF2-40B4-BE49-F238E27FC236}">
                  <a16:creationId xmlns:a16="http://schemas.microsoft.com/office/drawing/2014/main" id="{1AC8881E-38BA-4301-8AFF-B5F069E9B0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6" name="Tinta 335">
              <a:extLst>
                <a:ext uri="{FF2B5EF4-FFF2-40B4-BE49-F238E27FC236}">
                  <a16:creationId xmlns:a16="http://schemas.microsoft.com/office/drawing/2014/main" id="{00D097BF-26E9-47C8-82EB-2EB6CE93FD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7" name="Tinta 336">
              <a:extLst>
                <a:ext uri="{FF2B5EF4-FFF2-40B4-BE49-F238E27FC236}">
                  <a16:creationId xmlns:a16="http://schemas.microsoft.com/office/drawing/2014/main" id="{14B82B89-37AB-425E-94B4-E21B6F0B1A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8" name="Tinta 337">
              <a:extLst>
                <a:ext uri="{FF2B5EF4-FFF2-40B4-BE49-F238E27FC236}">
                  <a16:creationId xmlns:a16="http://schemas.microsoft.com/office/drawing/2014/main" id="{098CBA57-5529-4F2A-9C1D-A82A174FBD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39" name="Tinta 338">
              <a:extLst>
                <a:ext uri="{FF2B5EF4-FFF2-40B4-BE49-F238E27FC236}">
                  <a16:creationId xmlns:a16="http://schemas.microsoft.com/office/drawing/2014/main" id="{F79C84F3-A70C-4662-A4A0-20E59539E7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0" name="Tinta 339">
              <a:extLst>
                <a:ext uri="{FF2B5EF4-FFF2-40B4-BE49-F238E27FC236}">
                  <a16:creationId xmlns:a16="http://schemas.microsoft.com/office/drawing/2014/main" id="{CB94F60B-A687-4F26-855F-ECD5F22B0E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1" name="Tinta 340">
              <a:extLst>
                <a:ext uri="{FF2B5EF4-FFF2-40B4-BE49-F238E27FC236}">
                  <a16:creationId xmlns:a16="http://schemas.microsoft.com/office/drawing/2014/main" id="{6A2F8071-D6C3-4253-8B5A-E3BAB404C4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2" name="Tinta 341">
              <a:extLst>
                <a:ext uri="{FF2B5EF4-FFF2-40B4-BE49-F238E27FC236}">
                  <a16:creationId xmlns:a16="http://schemas.microsoft.com/office/drawing/2014/main" id="{87330289-6931-49AF-BB42-E6A5F4A9E5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3" name="Tinta 342">
              <a:extLst>
                <a:ext uri="{FF2B5EF4-FFF2-40B4-BE49-F238E27FC236}">
                  <a16:creationId xmlns:a16="http://schemas.microsoft.com/office/drawing/2014/main" id="{6D2F7626-7836-42AD-9372-8A16C9C65E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4" name="Tinta 343">
              <a:extLst>
                <a:ext uri="{FF2B5EF4-FFF2-40B4-BE49-F238E27FC236}">
                  <a16:creationId xmlns:a16="http://schemas.microsoft.com/office/drawing/2014/main" id="{885FE16A-6555-40F6-89D5-D2E1C20B07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5" name="Tinta 344">
              <a:extLst>
                <a:ext uri="{FF2B5EF4-FFF2-40B4-BE49-F238E27FC236}">
                  <a16:creationId xmlns:a16="http://schemas.microsoft.com/office/drawing/2014/main" id="{3ACCACBA-70CF-4D99-B56D-D69F2CFDDE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6" name="Tinta 345">
              <a:extLst>
                <a:ext uri="{FF2B5EF4-FFF2-40B4-BE49-F238E27FC236}">
                  <a16:creationId xmlns:a16="http://schemas.microsoft.com/office/drawing/2014/main" id="{88FB6AB3-B547-429B-A7AE-D37151B82E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7" name="Tinta 346">
              <a:extLst>
                <a:ext uri="{FF2B5EF4-FFF2-40B4-BE49-F238E27FC236}">
                  <a16:creationId xmlns:a16="http://schemas.microsoft.com/office/drawing/2014/main" id="{8C5A41DE-A6BC-4021-8AB9-5313B064D0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8" name="Tinta 347">
              <a:extLst>
                <a:ext uri="{FF2B5EF4-FFF2-40B4-BE49-F238E27FC236}">
                  <a16:creationId xmlns:a16="http://schemas.microsoft.com/office/drawing/2014/main" id="{993E15B6-550E-4FAD-BD63-566DDD51BF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49" name="Tinta 348">
              <a:extLst>
                <a:ext uri="{FF2B5EF4-FFF2-40B4-BE49-F238E27FC236}">
                  <a16:creationId xmlns:a16="http://schemas.microsoft.com/office/drawing/2014/main" id="{8F3F1C07-7151-4632-85B0-4397A59353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0" name="Tinta 349">
              <a:extLst>
                <a:ext uri="{FF2B5EF4-FFF2-40B4-BE49-F238E27FC236}">
                  <a16:creationId xmlns:a16="http://schemas.microsoft.com/office/drawing/2014/main" id="{C5D8FA69-9806-404D-BEC6-69E7B96B3B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1" name="Tinta 350">
              <a:extLst>
                <a:ext uri="{FF2B5EF4-FFF2-40B4-BE49-F238E27FC236}">
                  <a16:creationId xmlns:a16="http://schemas.microsoft.com/office/drawing/2014/main" id="{73D433CA-45A1-4979-B8AB-70BF98DD12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2" name="Tinta 351">
              <a:extLst>
                <a:ext uri="{FF2B5EF4-FFF2-40B4-BE49-F238E27FC236}">
                  <a16:creationId xmlns:a16="http://schemas.microsoft.com/office/drawing/2014/main" id="{B65CC67E-FA5D-454B-BECE-916C4AB955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3" name="Tinta 352">
              <a:extLst>
                <a:ext uri="{FF2B5EF4-FFF2-40B4-BE49-F238E27FC236}">
                  <a16:creationId xmlns:a16="http://schemas.microsoft.com/office/drawing/2014/main" id="{22B21EE0-07ED-4C60-9E91-C3C1A1895B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4" name="Tinta 353">
              <a:extLst>
                <a:ext uri="{FF2B5EF4-FFF2-40B4-BE49-F238E27FC236}">
                  <a16:creationId xmlns:a16="http://schemas.microsoft.com/office/drawing/2014/main" id="{68377DD5-8315-4AEA-B3ED-AEE67C013F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5" name="Tinta 354">
              <a:extLst>
                <a:ext uri="{FF2B5EF4-FFF2-40B4-BE49-F238E27FC236}">
                  <a16:creationId xmlns:a16="http://schemas.microsoft.com/office/drawing/2014/main" id="{61A72034-532E-405B-979C-F0D746B24C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6" name="Tinta 355">
              <a:extLst>
                <a:ext uri="{FF2B5EF4-FFF2-40B4-BE49-F238E27FC236}">
                  <a16:creationId xmlns:a16="http://schemas.microsoft.com/office/drawing/2014/main" id="{D46C067B-2858-422C-B0EC-141FEBA1F4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7" name="Tinta 356">
              <a:extLst>
                <a:ext uri="{FF2B5EF4-FFF2-40B4-BE49-F238E27FC236}">
                  <a16:creationId xmlns:a16="http://schemas.microsoft.com/office/drawing/2014/main" id="{DBA56FCF-D67C-463E-858D-EA97B70DB3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8" name="Tinta 357">
              <a:extLst>
                <a:ext uri="{FF2B5EF4-FFF2-40B4-BE49-F238E27FC236}">
                  <a16:creationId xmlns:a16="http://schemas.microsoft.com/office/drawing/2014/main" id="{81B0E8AC-E699-48E9-8085-17CAC34253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59" name="Tinta 358">
              <a:extLst>
                <a:ext uri="{FF2B5EF4-FFF2-40B4-BE49-F238E27FC236}">
                  <a16:creationId xmlns:a16="http://schemas.microsoft.com/office/drawing/2014/main" id="{C3E43511-4F88-4A6D-9878-380A821371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0" name="Tinta 359">
              <a:extLst>
                <a:ext uri="{FF2B5EF4-FFF2-40B4-BE49-F238E27FC236}">
                  <a16:creationId xmlns:a16="http://schemas.microsoft.com/office/drawing/2014/main" id="{4CE0A43E-4A59-4CE3-8FE4-47315E8E90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1" name="Tinta 360">
              <a:extLst>
                <a:ext uri="{FF2B5EF4-FFF2-40B4-BE49-F238E27FC236}">
                  <a16:creationId xmlns:a16="http://schemas.microsoft.com/office/drawing/2014/main" id="{D0AB16EF-9C3E-4C3B-90A6-C255A9A7BE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2" name="Tinta 361">
              <a:extLst>
                <a:ext uri="{FF2B5EF4-FFF2-40B4-BE49-F238E27FC236}">
                  <a16:creationId xmlns:a16="http://schemas.microsoft.com/office/drawing/2014/main" id="{48D251F1-C954-4A1D-8C95-712EDA3D57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3" name="Tinta 362">
              <a:extLst>
                <a:ext uri="{FF2B5EF4-FFF2-40B4-BE49-F238E27FC236}">
                  <a16:creationId xmlns:a16="http://schemas.microsoft.com/office/drawing/2014/main" id="{DA5EE092-A35E-49AD-B411-539E393675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4" name="Tinta 363">
              <a:extLst>
                <a:ext uri="{FF2B5EF4-FFF2-40B4-BE49-F238E27FC236}">
                  <a16:creationId xmlns:a16="http://schemas.microsoft.com/office/drawing/2014/main" id="{D9C182E6-C7ED-4E87-AB67-BF2A192BFB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5" name="Tinta 364">
              <a:extLst>
                <a:ext uri="{FF2B5EF4-FFF2-40B4-BE49-F238E27FC236}">
                  <a16:creationId xmlns:a16="http://schemas.microsoft.com/office/drawing/2014/main" id="{4A637F4B-BB65-498B-AE16-C751926FDA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6" name="Tinta 365">
              <a:extLst>
                <a:ext uri="{FF2B5EF4-FFF2-40B4-BE49-F238E27FC236}">
                  <a16:creationId xmlns:a16="http://schemas.microsoft.com/office/drawing/2014/main" id="{91491822-7EDD-4FA5-8314-DBD21848F1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7" name="Tinta 366">
              <a:extLst>
                <a:ext uri="{FF2B5EF4-FFF2-40B4-BE49-F238E27FC236}">
                  <a16:creationId xmlns:a16="http://schemas.microsoft.com/office/drawing/2014/main" id="{8E233492-C3E1-4662-9CE8-71C7DC3B0F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8" name="Tinta 367">
              <a:extLst>
                <a:ext uri="{FF2B5EF4-FFF2-40B4-BE49-F238E27FC236}">
                  <a16:creationId xmlns:a16="http://schemas.microsoft.com/office/drawing/2014/main" id="{21900252-E529-4EAA-B648-34593E78EE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69" name="Tinta 368">
              <a:extLst>
                <a:ext uri="{FF2B5EF4-FFF2-40B4-BE49-F238E27FC236}">
                  <a16:creationId xmlns:a16="http://schemas.microsoft.com/office/drawing/2014/main" id="{4B57BABE-043F-45FA-B1F9-8EEBE5218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0" name="Tinta 369">
              <a:extLst>
                <a:ext uri="{FF2B5EF4-FFF2-40B4-BE49-F238E27FC236}">
                  <a16:creationId xmlns:a16="http://schemas.microsoft.com/office/drawing/2014/main" id="{A993C6AC-766D-43DF-B098-4C51CEC64E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1" name="Tinta 370">
              <a:extLst>
                <a:ext uri="{FF2B5EF4-FFF2-40B4-BE49-F238E27FC236}">
                  <a16:creationId xmlns:a16="http://schemas.microsoft.com/office/drawing/2014/main" id="{F79331B5-E7FC-407C-B218-DBE3203A7F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2" name="Tinta 371">
              <a:extLst>
                <a:ext uri="{FF2B5EF4-FFF2-40B4-BE49-F238E27FC236}">
                  <a16:creationId xmlns:a16="http://schemas.microsoft.com/office/drawing/2014/main" id="{A466ABC1-5DB4-4D11-B029-561A7CD653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3" name="Tinta 372">
              <a:extLst>
                <a:ext uri="{FF2B5EF4-FFF2-40B4-BE49-F238E27FC236}">
                  <a16:creationId xmlns:a16="http://schemas.microsoft.com/office/drawing/2014/main" id="{41EFB17A-EAE7-44F6-A47E-C680CE3622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4" name="Tinta 373">
              <a:extLst>
                <a:ext uri="{FF2B5EF4-FFF2-40B4-BE49-F238E27FC236}">
                  <a16:creationId xmlns:a16="http://schemas.microsoft.com/office/drawing/2014/main" id="{C52CDFC8-B380-4FEA-BC2C-63BC5D8B31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5" name="Tinta 374">
              <a:extLst>
                <a:ext uri="{FF2B5EF4-FFF2-40B4-BE49-F238E27FC236}">
                  <a16:creationId xmlns:a16="http://schemas.microsoft.com/office/drawing/2014/main" id="{29DE128A-AF97-4B07-A3E7-2E3C56F0DD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6" name="Tinta 375">
              <a:extLst>
                <a:ext uri="{FF2B5EF4-FFF2-40B4-BE49-F238E27FC236}">
                  <a16:creationId xmlns:a16="http://schemas.microsoft.com/office/drawing/2014/main" id="{30D21F02-1DFD-4015-BF72-E93D6A7F0F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7" name="Tinta 376">
              <a:extLst>
                <a:ext uri="{FF2B5EF4-FFF2-40B4-BE49-F238E27FC236}">
                  <a16:creationId xmlns:a16="http://schemas.microsoft.com/office/drawing/2014/main" id="{89E9B1E0-9AA1-42E4-A601-09F8934944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8" name="Tinta 377">
              <a:extLst>
                <a:ext uri="{FF2B5EF4-FFF2-40B4-BE49-F238E27FC236}">
                  <a16:creationId xmlns:a16="http://schemas.microsoft.com/office/drawing/2014/main" id="{873EE86F-A4C3-4E56-B462-7A0EAA83A6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79" name="Tinta 378">
              <a:extLst>
                <a:ext uri="{FF2B5EF4-FFF2-40B4-BE49-F238E27FC236}">
                  <a16:creationId xmlns:a16="http://schemas.microsoft.com/office/drawing/2014/main" id="{CA9165C9-CD7A-4463-A40C-60AABAC14C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0" name="Tinta 379">
              <a:extLst>
                <a:ext uri="{FF2B5EF4-FFF2-40B4-BE49-F238E27FC236}">
                  <a16:creationId xmlns:a16="http://schemas.microsoft.com/office/drawing/2014/main" id="{F8C3ADE5-FE6D-469C-806A-665151D294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1" name="Tinta 380">
              <a:extLst>
                <a:ext uri="{FF2B5EF4-FFF2-40B4-BE49-F238E27FC236}">
                  <a16:creationId xmlns:a16="http://schemas.microsoft.com/office/drawing/2014/main" id="{9790A444-C0EA-4612-BEC9-F376CEA2F4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2" name="Tinta 381">
              <a:extLst>
                <a:ext uri="{FF2B5EF4-FFF2-40B4-BE49-F238E27FC236}">
                  <a16:creationId xmlns:a16="http://schemas.microsoft.com/office/drawing/2014/main" id="{2D158F18-DFDA-4FD6-9054-DE7B8FDBD2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3" name="Tinta 382">
              <a:extLst>
                <a:ext uri="{FF2B5EF4-FFF2-40B4-BE49-F238E27FC236}">
                  <a16:creationId xmlns:a16="http://schemas.microsoft.com/office/drawing/2014/main" id="{6B97B9C7-7742-407E-8E93-A551807126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4" name="Tinta 383">
              <a:extLst>
                <a:ext uri="{FF2B5EF4-FFF2-40B4-BE49-F238E27FC236}">
                  <a16:creationId xmlns:a16="http://schemas.microsoft.com/office/drawing/2014/main" id="{6A95D700-2E96-4D8C-88A4-473D442950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5" name="Tinta 384">
              <a:extLst>
                <a:ext uri="{FF2B5EF4-FFF2-40B4-BE49-F238E27FC236}">
                  <a16:creationId xmlns:a16="http://schemas.microsoft.com/office/drawing/2014/main" id="{335E8834-2AD0-4440-8D6B-AB705861CB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6" name="Tinta 385">
              <a:extLst>
                <a:ext uri="{FF2B5EF4-FFF2-40B4-BE49-F238E27FC236}">
                  <a16:creationId xmlns:a16="http://schemas.microsoft.com/office/drawing/2014/main" id="{65B9289C-4540-44D6-A886-F78152105E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7" name="Tinta 386">
              <a:extLst>
                <a:ext uri="{FF2B5EF4-FFF2-40B4-BE49-F238E27FC236}">
                  <a16:creationId xmlns:a16="http://schemas.microsoft.com/office/drawing/2014/main" id="{E47774A4-2A16-4BBB-A78A-D435BBFAB0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8" name="Tinta 387">
              <a:extLst>
                <a:ext uri="{FF2B5EF4-FFF2-40B4-BE49-F238E27FC236}">
                  <a16:creationId xmlns:a16="http://schemas.microsoft.com/office/drawing/2014/main" id="{7931F911-B489-491F-BF7E-879D2329FF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89" name="Tinta 388">
              <a:extLst>
                <a:ext uri="{FF2B5EF4-FFF2-40B4-BE49-F238E27FC236}">
                  <a16:creationId xmlns:a16="http://schemas.microsoft.com/office/drawing/2014/main" id="{4985A74E-7924-4060-9ECF-843DAE7FB6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0" name="Tinta 389">
              <a:extLst>
                <a:ext uri="{FF2B5EF4-FFF2-40B4-BE49-F238E27FC236}">
                  <a16:creationId xmlns:a16="http://schemas.microsoft.com/office/drawing/2014/main" id="{C8E65170-4B77-4003-8044-27A537DAC3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1" name="Tinta 390">
              <a:extLst>
                <a:ext uri="{FF2B5EF4-FFF2-40B4-BE49-F238E27FC236}">
                  <a16:creationId xmlns:a16="http://schemas.microsoft.com/office/drawing/2014/main" id="{3CE9580A-5F8D-413E-86C8-81AB68D698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2" name="Tinta 391">
              <a:extLst>
                <a:ext uri="{FF2B5EF4-FFF2-40B4-BE49-F238E27FC236}">
                  <a16:creationId xmlns:a16="http://schemas.microsoft.com/office/drawing/2014/main" id="{E004A466-3E38-4B3C-ABBB-ED0FD2D266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3" name="Tinta 392">
              <a:extLst>
                <a:ext uri="{FF2B5EF4-FFF2-40B4-BE49-F238E27FC236}">
                  <a16:creationId xmlns:a16="http://schemas.microsoft.com/office/drawing/2014/main" id="{36DA57A7-764A-4108-A1C4-1EA65B3864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4" name="Tinta 393">
              <a:extLst>
                <a:ext uri="{FF2B5EF4-FFF2-40B4-BE49-F238E27FC236}">
                  <a16:creationId xmlns:a16="http://schemas.microsoft.com/office/drawing/2014/main" id="{FA926A9D-9DB8-4C56-8C04-E71D67EBD0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5" name="Tinta 394">
              <a:extLst>
                <a:ext uri="{FF2B5EF4-FFF2-40B4-BE49-F238E27FC236}">
                  <a16:creationId xmlns:a16="http://schemas.microsoft.com/office/drawing/2014/main" id="{4C8BF192-C58C-4E4F-B54D-D813CCA358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6" name="Tinta 395">
              <a:extLst>
                <a:ext uri="{FF2B5EF4-FFF2-40B4-BE49-F238E27FC236}">
                  <a16:creationId xmlns:a16="http://schemas.microsoft.com/office/drawing/2014/main" id="{1EA5C5F5-3BCD-4DD2-9198-AD4C9CAFCE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7" name="Tinta 396">
              <a:extLst>
                <a:ext uri="{FF2B5EF4-FFF2-40B4-BE49-F238E27FC236}">
                  <a16:creationId xmlns:a16="http://schemas.microsoft.com/office/drawing/2014/main" id="{39DEFA3D-B552-4D47-A3FB-6A002E735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8" name="Tinta 397">
              <a:extLst>
                <a:ext uri="{FF2B5EF4-FFF2-40B4-BE49-F238E27FC236}">
                  <a16:creationId xmlns:a16="http://schemas.microsoft.com/office/drawing/2014/main" id="{CF6AEC72-5C08-4FDC-9E1C-883D88CC19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399" name="Tinta 398">
              <a:extLst>
                <a:ext uri="{FF2B5EF4-FFF2-40B4-BE49-F238E27FC236}">
                  <a16:creationId xmlns:a16="http://schemas.microsoft.com/office/drawing/2014/main" id="{6100DC6C-EAE4-41BD-B00E-F5CEA8C925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0" name="Tinta 399">
              <a:extLst>
                <a:ext uri="{FF2B5EF4-FFF2-40B4-BE49-F238E27FC236}">
                  <a16:creationId xmlns:a16="http://schemas.microsoft.com/office/drawing/2014/main" id="{D7AE4C3E-A402-4E8C-BD1C-26E0ED85D2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1" name="Tinta 400">
              <a:extLst>
                <a:ext uri="{FF2B5EF4-FFF2-40B4-BE49-F238E27FC236}">
                  <a16:creationId xmlns:a16="http://schemas.microsoft.com/office/drawing/2014/main" id="{9E7A1FBA-16EA-4A94-B01B-E041475CBF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2" name="Tinta 401">
              <a:extLst>
                <a:ext uri="{FF2B5EF4-FFF2-40B4-BE49-F238E27FC236}">
                  <a16:creationId xmlns:a16="http://schemas.microsoft.com/office/drawing/2014/main" id="{4D1B9C83-44CD-4E10-82C0-4A43A8DE0F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3" name="Tinta 402">
              <a:extLst>
                <a:ext uri="{FF2B5EF4-FFF2-40B4-BE49-F238E27FC236}">
                  <a16:creationId xmlns:a16="http://schemas.microsoft.com/office/drawing/2014/main" id="{9FDF7EF9-C27C-4F04-9CB2-7953982246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4" name="Tinta 403">
              <a:extLst>
                <a:ext uri="{FF2B5EF4-FFF2-40B4-BE49-F238E27FC236}">
                  <a16:creationId xmlns:a16="http://schemas.microsoft.com/office/drawing/2014/main" id="{6BE866B3-C7A5-43DC-BDA4-C72D3A8388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5" name="Tinta 404">
              <a:extLst>
                <a:ext uri="{FF2B5EF4-FFF2-40B4-BE49-F238E27FC236}">
                  <a16:creationId xmlns:a16="http://schemas.microsoft.com/office/drawing/2014/main" id="{7D299EB0-22A2-487C-B45B-7A8B859EA8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6" name="Tinta 405">
              <a:extLst>
                <a:ext uri="{FF2B5EF4-FFF2-40B4-BE49-F238E27FC236}">
                  <a16:creationId xmlns:a16="http://schemas.microsoft.com/office/drawing/2014/main" id="{7422977B-DD43-405A-863D-AECDBB11D8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7" name="Tinta 406">
              <a:extLst>
                <a:ext uri="{FF2B5EF4-FFF2-40B4-BE49-F238E27FC236}">
                  <a16:creationId xmlns:a16="http://schemas.microsoft.com/office/drawing/2014/main" id="{189F6D6F-8CF0-4EC3-9D06-12FC224AC9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8" name="Tinta 407">
              <a:extLst>
                <a:ext uri="{FF2B5EF4-FFF2-40B4-BE49-F238E27FC236}">
                  <a16:creationId xmlns:a16="http://schemas.microsoft.com/office/drawing/2014/main" id="{4D7DCCC8-04EF-4864-9F96-685787FF58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09" name="Tinta 408">
              <a:extLst>
                <a:ext uri="{FF2B5EF4-FFF2-40B4-BE49-F238E27FC236}">
                  <a16:creationId xmlns:a16="http://schemas.microsoft.com/office/drawing/2014/main" id="{C87BC7D1-B367-4446-8132-CA64D86D0B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0" name="Tinta 409">
              <a:extLst>
                <a:ext uri="{FF2B5EF4-FFF2-40B4-BE49-F238E27FC236}">
                  <a16:creationId xmlns:a16="http://schemas.microsoft.com/office/drawing/2014/main" id="{22EE28C4-6FAE-4F70-9F31-8F64D91FCF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1" name="Tinta 410">
              <a:extLst>
                <a:ext uri="{FF2B5EF4-FFF2-40B4-BE49-F238E27FC236}">
                  <a16:creationId xmlns:a16="http://schemas.microsoft.com/office/drawing/2014/main" id="{72E65E50-D9DA-4B8E-88BC-F87F1706DE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2" name="Tinta 411">
              <a:extLst>
                <a:ext uri="{FF2B5EF4-FFF2-40B4-BE49-F238E27FC236}">
                  <a16:creationId xmlns:a16="http://schemas.microsoft.com/office/drawing/2014/main" id="{FC982090-7C4E-45AA-B7CD-BA499D50DF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3" name="Tinta 412">
              <a:extLst>
                <a:ext uri="{FF2B5EF4-FFF2-40B4-BE49-F238E27FC236}">
                  <a16:creationId xmlns:a16="http://schemas.microsoft.com/office/drawing/2014/main" id="{1F0CA421-DF0A-4DB2-BC08-CEF9910194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4" name="Tinta 413">
              <a:extLst>
                <a:ext uri="{FF2B5EF4-FFF2-40B4-BE49-F238E27FC236}">
                  <a16:creationId xmlns:a16="http://schemas.microsoft.com/office/drawing/2014/main" id="{1913F59C-EC5D-43A7-8A44-B33A265E32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5" name="Tinta 414">
              <a:extLst>
                <a:ext uri="{FF2B5EF4-FFF2-40B4-BE49-F238E27FC236}">
                  <a16:creationId xmlns:a16="http://schemas.microsoft.com/office/drawing/2014/main" id="{6935E574-F778-49FF-A6DE-46E1F4C308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6" name="Tinta 415">
              <a:extLst>
                <a:ext uri="{FF2B5EF4-FFF2-40B4-BE49-F238E27FC236}">
                  <a16:creationId xmlns:a16="http://schemas.microsoft.com/office/drawing/2014/main" id="{7095DBC5-9D2F-45B8-8C61-A5562D518E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7" name="Tinta 416">
              <a:extLst>
                <a:ext uri="{FF2B5EF4-FFF2-40B4-BE49-F238E27FC236}">
                  <a16:creationId xmlns:a16="http://schemas.microsoft.com/office/drawing/2014/main" id="{737C3957-6736-4E23-AF2D-3463999986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8" name="Tinta 417">
              <a:extLst>
                <a:ext uri="{FF2B5EF4-FFF2-40B4-BE49-F238E27FC236}">
                  <a16:creationId xmlns:a16="http://schemas.microsoft.com/office/drawing/2014/main" id="{7B838C4F-7958-4C19-B98C-5B0E9F137F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19" name="Tinta 418">
              <a:extLst>
                <a:ext uri="{FF2B5EF4-FFF2-40B4-BE49-F238E27FC236}">
                  <a16:creationId xmlns:a16="http://schemas.microsoft.com/office/drawing/2014/main" id="{29EB9E50-A3EB-4546-BE21-A4B41DA6B9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0" name="Tinta 419">
              <a:extLst>
                <a:ext uri="{FF2B5EF4-FFF2-40B4-BE49-F238E27FC236}">
                  <a16:creationId xmlns:a16="http://schemas.microsoft.com/office/drawing/2014/main" id="{415402E2-496D-4FE4-952A-5EB08128D0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1" name="Tinta 420">
              <a:extLst>
                <a:ext uri="{FF2B5EF4-FFF2-40B4-BE49-F238E27FC236}">
                  <a16:creationId xmlns:a16="http://schemas.microsoft.com/office/drawing/2014/main" id="{75630E76-EA09-4240-9B2F-AA124BDB88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2" name="Tinta 421">
              <a:extLst>
                <a:ext uri="{FF2B5EF4-FFF2-40B4-BE49-F238E27FC236}">
                  <a16:creationId xmlns:a16="http://schemas.microsoft.com/office/drawing/2014/main" id="{1EE45AB4-40F1-4E4A-B14D-ECBAB61C69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3" name="Tinta 422">
              <a:extLst>
                <a:ext uri="{FF2B5EF4-FFF2-40B4-BE49-F238E27FC236}">
                  <a16:creationId xmlns:a16="http://schemas.microsoft.com/office/drawing/2014/main" id="{063BFCFA-342C-4C81-8804-6D9147CF5A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4" name="Tinta 423">
              <a:extLst>
                <a:ext uri="{FF2B5EF4-FFF2-40B4-BE49-F238E27FC236}">
                  <a16:creationId xmlns:a16="http://schemas.microsoft.com/office/drawing/2014/main" id="{C2743018-D5D6-48E6-88E7-2A6D04229C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5" name="Tinta 424">
              <a:extLst>
                <a:ext uri="{FF2B5EF4-FFF2-40B4-BE49-F238E27FC236}">
                  <a16:creationId xmlns:a16="http://schemas.microsoft.com/office/drawing/2014/main" id="{91BA3BC6-ECA6-455D-B30C-AE35E8A0BD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6" name="Tinta 425">
              <a:extLst>
                <a:ext uri="{FF2B5EF4-FFF2-40B4-BE49-F238E27FC236}">
                  <a16:creationId xmlns:a16="http://schemas.microsoft.com/office/drawing/2014/main" id="{9599F545-9D7E-44EF-9772-B65678E127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7" name="Tinta 426">
              <a:extLst>
                <a:ext uri="{FF2B5EF4-FFF2-40B4-BE49-F238E27FC236}">
                  <a16:creationId xmlns:a16="http://schemas.microsoft.com/office/drawing/2014/main" id="{75FAD753-DECF-413F-88C6-E677E722F1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8" name="Tinta 427">
              <a:extLst>
                <a:ext uri="{FF2B5EF4-FFF2-40B4-BE49-F238E27FC236}">
                  <a16:creationId xmlns:a16="http://schemas.microsoft.com/office/drawing/2014/main" id="{66091A8B-8373-4C48-BC79-A6ADA57B15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29" name="Tinta 428">
              <a:extLst>
                <a:ext uri="{FF2B5EF4-FFF2-40B4-BE49-F238E27FC236}">
                  <a16:creationId xmlns:a16="http://schemas.microsoft.com/office/drawing/2014/main" id="{94BFF05D-CF51-4C3B-9D9E-837A8D004B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0" name="Tinta 429">
              <a:extLst>
                <a:ext uri="{FF2B5EF4-FFF2-40B4-BE49-F238E27FC236}">
                  <a16:creationId xmlns:a16="http://schemas.microsoft.com/office/drawing/2014/main" id="{11885C84-A571-4261-8E2C-0F1EA658B1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1" name="Tinta 430">
              <a:extLst>
                <a:ext uri="{FF2B5EF4-FFF2-40B4-BE49-F238E27FC236}">
                  <a16:creationId xmlns:a16="http://schemas.microsoft.com/office/drawing/2014/main" id="{21412369-6673-4DA1-A2D8-75BD6D00DD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2" name="Tinta 431">
              <a:extLst>
                <a:ext uri="{FF2B5EF4-FFF2-40B4-BE49-F238E27FC236}">
                  <a16:creationId xmlns:a16="http://schemas.microsoft.com/office/drawing/2014/main" id="{88F6DBB2-4B1A-460F-987A-A3FDC4A321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3" name="Tinta 432">
              <a:extLst>
                <a:ext uri="{FF2B5EF4-FFF2-40B4-BE49-F238E27FC236}">
                  <a16:creationId xmlns:a16="http://schemas.microsoft.com/office/drawing/2014/main" id="{32A2196F-823D-4588-A16E-7C2E8221D4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4" name="Tinta 433">
              <a:extLst>
                <a:ext uri="{FF2B5EF4-FFF2-40B4-BE49-F238E27FC236}">
                  <a16:creationId xmlns:a16="http://schemas.microsoft.com/office/drawing/2014/main" id="{E0586888-562B-46E6-8B58-07EBB4052C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5" name="Tinta 434">
              <a:extLst>
                <a:ext uri="{FF2B5EF4-FFF2-40B4-BE49-F238E27FC236}">
                  <a16:creationId xmlns:a16="http://schemas.microsoft.com/office/drawing/2014/main" id="{0BE33E82-8699-4AA2-924D-7B7B92C80E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36" name="Tinta 435">
              <a:extLst>
                <a:ext uri="{FF2B5EF4-FFF2-40B4-BE49-F238E27FC236}">
                  <a16:creationId xmlns:a16="http://schemas.microsoft.com/office/drawing/2014/main" id="{B987563F-519D-4EB9-AE1E-AA88AE31D0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37" name="Tinta 436">
              <a:extLst>
                <a:ext uri="{FF2B5EF4-FFF2-40B4-BE49-F238E27FC236}">
                  <a16:creationId xmlns:a16="http://schemas.microsoft.com/office/drawing/2014/main" id="{DE1BA2BA-A73A-4987-9454-FF11C71EAE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38" name="Tinta 437">
              <a:extLst>
                <a:ext uri="{FF2B5EF4-FFF2-40B4-BE49-F238E27FC236}">
                  <a16:creationId xmlns:a16="http://schemas.microsoft.com/office/drawing/2014/main" id="{0AF745D9-B5D7-4F10-920D-25CF04C9D8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39" name="Tinta 438">
              <a:extLst>
                <a:ext uri="{FF2B5EF4-FFF2-40B4-BE49-F238E27FC236}">
                  <a16:creationId xmlns:a16="http://schemas.microsoft.com/office/drawing/2014/main" id="{AC9F3C84-E94E-4E95-82BD-4D8BD55860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0" name="Tinta 439">
              <a:extLst>
                <a:ext uri="{FF2B5EF4-FFF2-40B4-BE49-F238E27FC236}">
                  <a16:creationId xmlns:a16="http://schemas.microsoft.com/office/drawing/2014/main" id="{CEC10429-E08D-4385-8BE6-EA7B7FDE40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1" name="Tinta 440">
              <a:extLst>
                <a:ext uri="{FF2B5EF4-FFF2-40B4-BE49-F238E27FC236}">
                  <a16:creationId xmlns:a16="http://schemas.microsoft.com/office/drawing/2014/main" id="{707A397C-89EC-4E71-BDFF-089EAC39D6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2" name="Tinta 441">
              <a:extLst>
                <a:ext uri="{FF2B5EF4-FFF2-40B4-BE49-F238E27FC236}">
                  <a16:creationId xmlns:a16="http://schemas.microsoft.com/office/drawing/2014/main" id="{2DE77A28-94A5-4707-B13C-50F7F80653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3" name="Tinta 442">
              <a:extLst>
                <a:ext uri="{FF2B5EF4-FFF2-40B4-BE49-F238E27FC236}">
                  <a16:creationId xmlns:a16="http://schemas.microsoft.com/office/drawing/2014/main" id="{73E05F6F-9E0C-4296-8550-AEF488489C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4" name="Tinta 443">
              <a:extLst>
                <a:ext uri="{FF2B5EF4-FFF2-40B4-BE49-F238E27FC236}">
                  <a16:creationId xmlns:a16="http://schemas.microsoft.com/office/drawing/2014/main" id="{57EA9B92-0AD3-45D9-AC5B-FE310C2F98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5" name="Tinta 444">
              <a:extLst>
                <a:ext uri="{FF2B5EF4-FFF2-40B4-BE49-F238E27FC236}">
                  <a16:creationId xmlns:a16="http://schemas.microsoft.com/office/drawing/2014/main" id="{12A6FA3F-C961-48A5-9210-B75BA5B31A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46" name="Tinta 445">
              <a:extLst>
                <a:ext uri="{FF2B5EF4-FFF2-40B4-BE49-F238E27FC236}">
                  <a16:creationId xmlns:a16="http://schemas.microsoft.com/office/drawing/2014/main" id="{121EC634-99BB-4704-BBFC-9215DEBFB1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47" name="Tinta 446">
              <a:extLst>
                <a:ext uri="{FF2B5EF4-FFF2-40B4-BE49-F238E27FC236}">
                  <a16:creationId xmlns:a16="http://schemas.microsoft.com/office/drawing/2014/main" id="{2DAAC4FA-70B9-4856-B016-4FC6EBB88E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48" name="Tinta 447">
              <a:extLst>
                <a:ext uri="{FF2B5EF4-FFF2-40B4-BE49-F238E27FC236}">
                  <a16:creationId xmlns:a16="http://schemas.microsoft.com/office/drawing/2014/main" id="{0D551BA3-D1A5-4EDC-B644-80C539AB43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49" name="Tinta 448">
              <a:extLst>
                <a:ext uri="{FF2B5EF4-FFF2-40B4-BE49-F238E27FC236}">
                  <a16:creationId xmlns:a16="http://schemas.microsoft.com/office/drawing/2014/main" id="{F23FD5AC-1206-4507-BB4A-62641D5EDA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0" name="Tinta 449">
              <a:extLst>
                <a:ext uri="{FF2B5EF4-FFF2-40B4-BE49-F238E27FC236}">
                  <a16:creationId xmlns:a16="http://schemas.microsoft.com/office/drawing/2014/main" id="{939F0E22-24BC-48E9-89FD-0A7DFBA86E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1" name="Tinta 450">
              <a:extLst>
                <a:ext uri="{FF2B5EF4-FFF2-40B4-BE49-F238E27FC236}">
                  <a16:creationId xmlns:a16="http://schemas.microsoft.com/office/drawing/2014/main" id="{0E3C7A32-CEE8-409C-BE46-09BF6A5883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2" name="Tinta 451">
              <a:extLst>
                <a:ext uri="{FF2B5EF4-FFF2-40B4-BE49-F238E27FC236}">
                  <a16:creationId xmlns:a16="http://schemas.microsoft.com/office/drawing/2014/main" id="{FC924A26-E178-4401-ADE7-88B5049821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Tinta 452">
              <a:extLst>
                <a:ext uri="{FF2B5EF4-FFF2-40B4-BE49-F238E27FC236}">
                  <a16:creationId xmlns:a16="http://schemas.microsoft.com/office/drawing/2014/main" id="{13836EB2-3869-410B-AE1B-7FF62887FD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Tinta 453">
              <a:extLst>
                <a:ext uri="{FF2B5EF4-FFF2-40B4-BE49-F238E27FC236}">
                  <a16:creationId xmlns:a16="http://schemas.microsoft.com/office/drawing/2014/main" id="{D309BF38-5198-4D72-A83E-4810E57FC3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5" name="Tinta 454">
              <a:extLst>
                <a:ext uri="{FF2B5EF4-FFF2-40B4-BE49-F238E27FC236}">
                  <a16:creationId xmlns:a16="http://schemas.microsoft.com/office/drawing/2014/main" id="{60956BCA-4ED1-45C1-B411-9593EB72D3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56" name="Tinta 455">
              <a:extLst>
                <a:ext uri="{FF2B5EF4-FFF2-40B4-BE49-F238E27FC236}">
                  <a16:creationId xmlns:a16="http://schemas.microsoft.com/office/drawing/2014/main" id="{D17F9530-353E-416F-8630-868E9DDA60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57" name="Tinta 456">
              <a:extLst>
                <a:ext uri="{FF2B5EF4-FFF2-40B4-BE49-F238E27FC236}">
                  <a16:creationId xmlns:a16="http://schemas.microsoft.com/office/drawing/2014/main" id="{CA08B716-5E06-4AD2-9A9A-98C8E99AC0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58" name="Tinta 457">
              <a:extLst>
                <a:ext uri="{FF2B5EF4-FFF2-40B4-BE49-F238E27FC236}">
                  <a16:creationId xmlns:a16="http://schemas.microsoft.com/office/drawing/2014/main" id="{08645204-CA69-4B91-948B-B2BAE41052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59" name="Tinta 458">
              <a:extLst>
                <a:ext uri="{FF2B5EF4-FFF2-40B4-BE49-F238E27FC236}">
                  <a16:creationId xmlns:a16="http://schemas.microsoft.com/office/drawing/2014/main" id="{F20F8490-66AA-4F64-92D7-AE6E210D8B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0" name="Tinta 459">
              <a:extLst>
                <a:ext uri="{FF2B5EF4-FFF2-40B4-BE49-F238E27FC236}">
                  <a16:creationId xmlns:a16="http://schemas.microsoft.com/office/drawing/2014/main" id="{A3991821-0CFD-40D4-A780-C422BC72CB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1" name="Tinta 460">
              <a:extLst>
                <a:ext uri="{FF2B5EF4-FFF2-40B4-BE49-F238E27FC236}">
                  <a16:creationId xmlns:a16="http://schemas.microsoft.com/office/drawing/2014/main" id="{177EFAF1-6A0F-4BF2-AF72-42F90F63BF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2" name="Tinta 461">
              <a:extLst>
                <a:ext uri="{FF2B5EF4-FFF2-40B4-BE49-F238E27FC236}">
                  <a16:creationId xmlns:a16="http://schemas.microsoft.com/office/drawing/2014/main" id="{8C7B2E38-8A72-40A0-B53E-7280C7EC5B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3" name="Tinta 462">
              <a:extLst>
                <a:ext uri="{FF2B5EF4-FFF2-40B4-BE49-F238E27FC236}">
                  <a16:creationId xmlns:a16="http://schemas.microsoft.com/office/drawing/2014/main" id="{0C70E0A8-CF73-4A7C-BDB4-CD20E5249D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4" name="Tinta 463">
              <a:extLst>
                <a:ext uri="{FF2B5EF4-FFF2-40B4-BE49-F238E27FC236}">
                  <a16:creationId xmlns:a16="http://schemas.microsoft.com/office/drawing/2014/main" id="{6F68C4EC-04D2-4B11-BADD-BED35850C5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5" name="Tinta 464">
              <a:extLst>
                <a:ext uri="{FF2B5EF4-FFF2-40B4-BE49-F238E27FC236}">
                  <a16:creationId xmlns:a16="http://schemas.microsoft.com/office/drawing/2014/main" id="{5E504C7E-2DD5-4EBA-81F6-0F6D8CB1F6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66" name="Tinta 465">
              <a:extLst>
                <a:ext uri="{FF2B5EF4-FFF2-40B4-BE49-F238E27FC236}">
                  <a16:creationId xmlns:a16="http://schemas.microsoft.com/office/drawing/2014/main" id="{EFBA5DF7-10C4-4BDA-BC28-77A5507C02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67" name="Tinta 466">
              <a:extLst>
                <a:ext uri="{FF2B5EF4-FFF2-40B4-BE49-F238E27FC236}">
                  <a16:creationId xmlns:a16="http://schemas.microsoft.com/office/drawing/2014/main" id="{88F37E5B-4DB2-48E0-8FB1-3D9E589F35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68" name="Tinta 467">
              <a:extLst>
                <a:ext uri="{FF2B5EF4-FFF2-40B4-BE49-F238E27FC236}">
                  <a16:creationId xmlns:a16="http://schemas.microsoft.com/office/drawing/2014/main" id="{5F01EE19-8CDC-4A68-A987-9011168944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69" name="Tinta 468">
              <a:extLst>
                <a:ext uri="{FF2B5EF4-FFF2-40B4-BE49-F238E27FC236}">
                  <a16:creationId xmlns:a16="http://schemas.microsoft.com/office/drawing/2014/main" id="{64370374-8C61-436D-9647-03D95D0FEA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0" name="Tinta 469">
              <a:extLst>
                <a:ext uri="{FF2B5EF4-FFF2-40B4-BE49-F238E27FC236}">
                  <a16:creationId xmlns:a16="http://schemas.microsoft.com/office/drawing/2014/main" id="{F0D7BE35-ECDE-459E-BEC5-0F8C74A5AB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1" name="Tinta 470">
              <a:extLst>
                <a:ext uri="{FF2B5EF4-FFF2-40B4-BE49-F238E27FC236}">
                  <a16:creationId xmlns:a16="http://schemas.microsoft.com/office/drawing/2014/main" id="{62910252-B79C-4644-BC45-0A6A277BE9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2" name="Tinta 471">
              <a:extLst>
                <a:ext uri="{FF2B5EF4-FFF2-40B4-BE49-F238E27FC236}">
                  <a16:creationId xmlns:a16="http://schemas.microsoft.com/office/drawing/2014/main" id="{8D5C1306-A649-4F41-BBFC-72D4ACC99D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3" name="Tinta 472">
              <a:extLst>
                <a:ext uri="{FF2B5EF4-FFF2-40B4-BE49-F238E27FC236}">
                  <a16:creationId xmlns:a16="http://schemas.microsoft.com/office/drawing/2014/main" id="{27069CCD-BF39-4FB2-9F2C-521C212F71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4" name="Tinta 473">
              <a:extLst>
                <a:ext uri="{FF2B5EF4-FFF2-40B4-BE49-F238E27FC236}">
                  <a16:creationId xmlns:a16="http://schemas.microsoft.com/office/drawing/2014/main" id="{BE12BEAB-DEEB-4EDA-BF64-952CEF8AD6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5" name="Tinta 474">
              <a:extLst>
                <a:ext uri="{FF2B5EF4-FFF2-40B4-BE49-F238E27FC236}">
                  <a16:creationId xmlns:a16="http://schemas.microsoft.com/office/drawing/2014/main" id="{6A684FD1-A3AC-4E75-AC60-160939C00A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76" name="Tinta 475">
              <a:extLst>
                <a:ext uri="{FF2B5EF4-FFF2-40B4-BE49-F238E27FC236}">
                  <a16:creationId xmlns:a16="http://schemas.microsoft.com/office/drawing/2014/main" id="{A6C18CE2-8FC5-4ED6-A96B-2CEC10FA0A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77" name="Tinta 476">
              <a:extLst>
                <a:ext uri="{FF2B5EF4-FFF2-40B4-BE49-F238E27FC236}">
                  <a16:creationId xmlns:a16="http://schemas.microsoft.com/office/drawing/2014/main" id="{FBC29B99-6C3E-4015-AC21-B4FEE9B15E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78" name="Tinta 477">
              <a:extLst>
                <a:ext uri="{FF2B5EF4-FFF2-40B4-BE49-F238E27FC236}">
                  <a16:creationId xmlns:a16="http://schemas.microsoft.com/office/drawing/2014/main" id="{C456161E-BA81-4CDB-BCC8-8C71E87E2E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79" name="Tinta 478">
              <a:extLst>
                <a:ext uri="{FF2B5EF4-FFF2-40B4-BE49-F238E27FC236}">
                  <a16:creationId xmlns:a16="http://schemas.microsoft.com/office/drawing/2014/main" id="{FA969554-22D9-45DC-8132-5308A67B1A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0" name="Tinta 479">
              <a:extLst>
                <a:ext uri="{FF2B5EF4-FFF2-40B4-BE49-F238E27FC236}">
                  <a16:creationId xmlns:a16="http://schemas.microsoft.com/office/drawing/2014/main" id="{90012BEB-EE8A-44FA-8A03-CF930213AA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1" name="Tinta 480">
              <a:extLst>
                <a:ext uri="{FF2B5EF4-FFF2-40B4-BE49-F238E27FC236}">
                  <a16:creationId xmlns:a16="http://schemas.microsoft.com/office/drawing/2014/main" id="{58AAE37C-BD30-4E74-AAF3-12EFA8D0A7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2" name="Tinta 481">
              <a:extLst>
                <a:ext uri="{FF2B5EF4-FFF2-40B4-BE49-F238E27FC236}">
                  <a16:creationId xmlns:a16="http://schemas.microsoft.com/office/drawing/2014/main" id="{43D6F409-CA11-4A44-88C9-AA8E653E3D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3" name="Tinta 482">
              <a:extLst>
                <a:ext uri="{FF2B5EF4-FFF2-40B4-BE49-F238E27FC236}">
                  <a16:creationId xmlns:a16="http://schemas.microsoft.com/office/drawing/2014/main" id="{DDEA528F-3C95-4953-B664-A87C8D6D36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4" name="Tinta 483">
              <a:extLst>
                <a:ext uri="{FF2B5EF4-FFF2-40B4-BE49-F238E27FC236}">
                  <a16:creationId xmlns:a16="http://schemas.microsoft.com/office/drawing/2014/main" id="{9987DD68-C5E9-4919-8A2B-6EC72F43D6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5" name="Tinta 484">
              <a:extLst>
                <a:ext uri="{FF2B5EF4-FFF2-40B4-BE49-F238E27FC236}">
                  <a16:creationId xmlns:a16="http://schemas.microsoft.com/office/drawing/2014/main" id="{B9C565A1-CE22-4663-A698-5F35732DDC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86" name="Tinta 485">
              <a:extLst>
                <a:ext uri="{FF2B5EF4-FFF2-40B4-BE49-F238E27FC236}">
                  <a16:creationId xmlns:a16="http://schemas.microsoft.com/office/drawing/2014/main" id="{D9717693-B7B2-43D7-9E51-DAFE55A504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87" name="Tinta 486">
              <a:extLst>
                <a:ext uri="{FF2B5EF4-FFF2-40B4-BE49-F238E27FC236}">
                  <a16:creationId xmlns:a16="http://schemas.microsoft.com/office/drawing/2014/main" id="{86FD7EBE-C9D8-4749-8059-BE0CB8FC6E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88" name="Tinta 487">
              <a:extLst>
                <a:ext uri="{FF2B5EF4-FFF2-40B4-BE49-F238E27FC236}">
                  <a16:creationId xmlns:a16="http://schemas.microsoft.com/office/drawing/2014/main" id="{997C6368-25C5-4763-A628-0AC04659E2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89" name="Tinta 488">
              <a:extLst>
                <a:ext uri="{FF2B5EF4-FFF2-40B4-BE49-F238E27FC236}">
                  <a16:creationId xmlns:a16="http://schemas.microsoft.com/office/drawing/2014/main" id="{6C14D2F8-56DA-4CA7-AC65-DE21A497D0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0" name="Tinta 489">
              <a:extLst>
                <a:ext uri="{FF2B5EF4-FFF2-40B4-BE49-F238E27FC236}">
                  <a16:creationId xmlns:a16="http://schemas.microsoft.com/office/drawing/2014/main" id="{745EC667-9D3B-402B-B380-08B027404B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1" name="Tinta 490">
              <a:extLst>
                <a:ext uri="{FF2B5EF4-FFF2-40B4-BE49-F238E27FC236}">
                  <a16:creationId xmlns:a16="http://schemas.microsoft.com/office/drawing/2014/main" id="{E552C0C4-EB0E-46ED-A128-AC87625DAA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2" name="Tinta 491">
              <a:extLst>
                <a:ext uri="{FF2B5EF4-FFF2-40B4-BE49-F238E27FC236}">
                  <a16:creationId xmlns:a16="http://schemas.microsoft.com/office/drawing/2014/main" id="{CEB4E328-B40E-4DA8-8ED1-244EDEE4F1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3" name="Tinta 492">
              <a:extLst>
                <a:ext uri="{FF2B5EF4-FFF2-40B4-BE49-F238E27FC236}">
                  <a16:creationId xmlns:a16="http://schemas.microsoft.com/office/drawing/2014/main" id="{44CA0CAF-3560-4273-A3A2-E15185BF66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4" name="Tinta 493">
              <a:extLst>
                <a:ext uri="{FF2B5EF4-FFF2-40B4-BE49-F238E27FC236}">
                  <a16:creationId xmlns:a16="http://schemas.microsoft.com/office/drawing/2014/main" id="{55AE1260-E566-4E87-AB5E-EECA532E20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5" name="Tinta 494">
              <a:extLst>
                <a:ext uri="{FF2B5EF4-FFF2-40B4-BE49-F238E27FC236}">
                  <a16:creationId xmlns:a16="http://schemas.microsoft.com/office/drawing/2014/main" id="{E42E4FA9-37FE-4EF2-81A4-32981589F3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496" name="Tinta 495">
              <a:extLst>
                <a:ext uri="{FF2B5EF4-FFF2-40B4-BE49-F238E27FC236}">
                  <a16:creationId xmlns:a16="http://schemas.microsoft.com/office/drawing/2014/main" id="{C7583B6C-626F-4C49-99C8-9E5ED1AC5F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497" name="Tinta 496">
              <a:extLst>
                <a:ext uri="{FF2B5EF4-FFF2-40B4-BE49-F238E27FC236}">
                  <a16:creationId xmlns:a16="http://schemas.microsoft.com/office/drawing/2014/main" id="{77320503-E329-46AD-897D-69D35DCABD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498" name="Tinta 497">
              <a:extLst>
                <a:ext uri="{FF2B5EF4-FFF2-40B4-BE49-F238E27FC236}">
                  <a16:creationId xmlns:a16="http://schemas.microsoft.com/office/drawing/2014/main" id="{B2CE1805-44DF-4402-BF66-945DD46429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499" name="Tinta 498">
              <a:extLst>
                <a:ext uri="{FF2B5EF4-FFF2-40B4-BE49-F238E27FC236}">
                  <a16:creationId xmlns:a16="http://schemas.microsoft.com/office/drawing/2014/main" id="{D83814E8-D4EF-436E-81F5-CD86D13EAB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0" name="Tinta 499">
              <a:extLst>
                <a:ext uri="{FF2B5EF4-FFF2-40B4-BE49-F238E27FC236}">
                  <a16:creationId xmlns:a16="http://schemas.microsoft.com/office/drawing/2014/main" id="{B527F8AE-0E14-4A7A-B759-F209656490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1" name="Tinta 500">
              <a:extLst>
                <a:ext uri="{FF2B5EF4-FFF2-40B4-BE49-F238E27FC236}">
                  <a16:creationId xmlns:a16="http://schemas.microsoft.com/office/drawing/2014/main" id="{3D7B1EA3-B3F7-41EB-8608-138CA616F5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2" name="Tinta 501">
              <a:extLst>
                <a:ext uri="{FF2B5EF4-FFF2-40B4-BE49-F238E27FC236}">
                  <a16:creationId xmlns:a16="http://schemas.microsoft.com/office/drawing/2014/main" id="{C2026AFB-E235-4B15-8573-C15AF13E9F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3" name="Tinta 502">
              <a:extLst>
                <a:ext uri="{FF2B5EF4-FFF2-40B4-BE49-F238E27FC236}">
                  <a16:creationId xmlns:a16="http://schemas.microsoft.com/office/drawing/2014/main" id="{28705C99-C621-427D-AC23-B2F7451A7E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4" name="Tinta 503">
              <a:extLst>
                <a:ext uri="{FF2B5EF4-FFF2-40B4-BE49-F238E27FC236}">
                  <a16:creationId xmlns:a16="http://schemas.microsoft.com/office/drawing/2014/main" id="{C761AA4F-CEBD-41B1-A265-062D6BF399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5" name="Tinta 504">
              <a:extLst>
                <a:ext uri="{FF2B5EF4-FFF2-40B4-BE49-F238E27FC236}">
                  <a16:creationId xmlns:a16="http://schemas.microsoft.com/office/drawing/2014/main" id="{37B98BF5-855E-45AB-897B-5199F4E769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06" name="Tinta 505">
              <a:extLst>
                <a:ext uri="{FF2B5EF4-FFF2-40B4-BE49-F238E27FC236}">
                  <a16:creationId xmlns:a16="http://schemas.microsoft.com/office/drawing/2014/main" id="{CA00AA71-E662-4FF3-BB0B-190F4746EE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07" name="Tinta 506">
              <a:extLst>
                <a:ext uri="{FF2B5EF4-FFF2-40B4-BE49-F238E27FC236}">
                  <a16:creationId xmlns:a16="http://schemas.microsoft.com/office/drawing/2014/main" id="{EC1C77AD-3BC8-4149-8FB3-F66B167901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08" name="Tinta 507">
              <a:extLst>
                <a:ext uri="{FF2B5EF4-FFF2-40B4-BE49-F238E27FC236}">
                  <a16:creationId xmlns:a16="http://schemas.microsoft.com/office/drawing/2014/main" id="{0B75C0EB-5848-4FFE-8915-5E4C5D70B0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09" name="Tinta 508">
              <a:extLst>
                <a:ext uri="{FF2B5EF4-FFF2-40B4-BE49-F238E27FC236}">
                  <a16:creationId xmlns:a16="http://schemas.microsoft.com/office/drawing/2014/main" id="{2356FE4A-DD30-44F7-B4CA-6D99CAF697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0" name="Tinta 509">
              <a:extLst>
                <a:ext uri="{FF2B5EF4-FFF2-40B4-BE49-F238E27FC236}">
                  <a16:creationId xmlns:a16="http://schemas.microsoft.com/office/drawing/2014/main" id="{C2EBBC09-B2E3-4233-B67B-0560383501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1" name="Tinta 510">
              <a:extLst>
                <a:ext uri="{FF2B5EF4-FFF2-40B4-BE49-F238E27FC236}">
                  <a16:creationId xmlns:a16="http://schemas.microsoft.com/office/drawing/2014/main" id="{2D43F61C-F134-4737-A3D4-B98B20F075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2" name="Tinta 511">
              <a:extLst>
                <a:ext uri="{FF2B5EF4-FFF2-40B4-BE49-F238E27FC236}">
                  <a16:creationId xmlns:a16="http://schemas.microsoft.com/office/drawing/2014/main" id="{0CAB6075-29C8-4C12-B62A-B656699A6B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3" name="Tinta 512">
              <a:extLst>
                <a:ext uri="{FF2B5EF4-FFF2-40B4-BE49-F238E27FC236}">
                  <a16:creationId xmlns:a16="http://schemas.microsoft.com/office/drawing/2014/main" id="{523537DD-8351-4CA2-9855-A3E7176126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4" name="Tinta 513">
              <a:extLst>
                <a:ext uri="{FF2B5EF4-FFF2-40B4-BE49-F238E27FC236}">
                  <a16:creationId xmlns:a16="http://schemas.microsoft.com/office/drawing/2014/main" id="{DA784365-91F6-4809-BFC6-4D8B06B9DE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5" name="Tinta 514">
              <a:extLst>
                <a:ext uri="{FF2B5EF4-FFF2-40B4-BE49-F238E27FC236}">
                  <a16:creationId xmlns:a16="http://schemas.microsoft.com/office/drawing/2014/main" id="{5A90D4A6-7391-4705-8627-3802B559C7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16" name="Tinta 515">
              <a:extLst>
                <a:ext uri="{FF2B5EF4-FFF2-40B4-BE49-F238E27FC236}">
                  <a16:creationId xmlns:a16="http://schemas.microsoft.com/office/drawing/2014/main" id="{B37BA077-8DE7-423C-BFCB-A57388DBAC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17" name="Tinta 516">
              <a:extLst>
                <a:ext uri="{FF2B5EF4-FFF2-40B4-BE49-F238E27FC236}">
                  <a16:creationId xmlns:a16="http://schemas.microsoft.com/office/drawing/2014/main" id="{22E3AD8A-3F4E-4A50-802A-F507223C08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8" name="Tinta 517">
              <a:extLst>
                <a:ext uri="{FF2B5EF4-FFF2-40B4-BE49-F238E27FC236}">
                  <a16:creationId xmlns:a16="http://schemas.microsoft.com/office/drawing/2014/main" id="{65750DF1-FAD4-41C0-A427-E3F0812FAA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19" name="Tinta 518">
              <a:extLst>
                <a:ext uri="{FF2B5EF4-FFF2-40B4-BE49-F238E27FC236}">
                  <a16:creationId xmlns:a16="http://schemas.microsoft.com/office/drawing/2014/main" id="{A195BA02-339F-4B58-BD2D-A9D7AC7176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0" name="Tinta 519">
              <a:extLst>
                <a:ext uri="{FF2B5EF4-FFF2-40B4-BE49-F238E27FC236}">
                  <a16:creationId xmlns:a16="http://schemas.microsoft.com/office/drawing/2014/main" id="{FB32A0AE-9AB9-400D-8E66-75AB3D6FF3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1" name="Tinta 520">
              <a:extLst>
                <a:ext uri="{FF2B5EF4-FFF2-40B4-BE49-F238E27FC236}">
                  <a16:creationId xmlns:a16="http://schemas.microsoft.com/office/drawing/2014/main" id="{618C9E48-0235-40D0-9378-E2B249F737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2" name="Tinta 521">
              <a:extLst>
                <a:ext uri="{FF2B5EF4-FFF2-40B4-BE49-F238E27FC236}">
                  <a16:creationId xmlns:a16="http://schemas.microsoft.com/office/drawing/2014/main" id="{1515DA9E-1DD5-48F5-A97A-0F9BA8952B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3" name="Tinta 522">
              <a:extLst>
                <a:ext uri="{FF2B5EF4-FFF2-40B4-BE49-F238E27FC236}">
                  <a16:creationId xmlns:a16="http://schemas.microsoft.com/office/drawing/2014/main" id="{DE4E773D-70BC-43B2-A2CE-556FB987CF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4" name="Tinta 523">
              <a:extLst>
                <a:ext uri="{FF2B5EF4-FFF2-40B4-BE49-F238E27FC236}">
                  <a16:creationId xmlns:a16="http://schemas.microsoft.com/office/drawing/2014/main" id="{B6B46AD1-C4DD-4399-9FC2-2F6553601F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5" name="Tinta 524">
              <a:extLst>
                <a:ext uri="{FF2B5EF4-FFF2-40B4-BE49-F238E27FC236}">
                  <a16:creationId xmlns:a16="http://schemas.microsoft.com/office/drawing/2014/main" id="{F211ADE6-9483-4F8E-817C-20943600FA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26" name="Tinta 525">
              <a:extLst>
                <a:ext uri="{FF2B5EF4-FFF2-40B4-BE49-F238E27FC236}">
                  <a16:creationId xmlns:a16="http://schemas.microsoft.com/office/drawing/2014/main" id="{368D0169-A218-413D-833E-F865B335C4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27" name="Tinta 526">
              <a:extLst>
                <a:ext uri="{FF2B5EF4-FFF2-40B4-BE49-F238E27FC236}">
                  <a16:creationId xmlns:a16="http://schemas.microsoft.com/office/drawing/2014/main" id="{C90B3059-223E-4597-A60B-60310AC02C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28" name="Tinta 527">
              <a:extLst>
                <a:ext uri="{FF2B5EF4-FFF2-40B4-BE49-F238E27FC236}">
                  <a16:creationId xmlns:a16="http://schemas.microsoft.com/office/drawing/2014/main" id="{88CEC740-8A75-43B3-B8D3-4D2FC2E2E8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29" name="Tinta 528">
              <a:extLst>
                <a:ext uri="{FF2B5EF4-FFF2-40B4-BE49-F238E27FC236}">
                  <a16:creationId xmlns:a16="http://schemas.microsoft.com/office/drawing/2014/main" id="{6F974091-9ECB-4F23-A203-CC662D57D9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0" name="Tinta 529">
              <a:extLst>
                <a:ext uri="{FF2B5EF4-FFF2-40B4-BE49-F238E27FC236}">
                  <a16:creationId xmlns:a16="http://schemas.microsoft.com/office/drawing/2014/main" id="{8C32C30F-9AE0-4315-A004-CB78DA5270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1" name="Tinta 530">
              <a:extLst>
                <a:ext uri="{FF2B5EF4-FFF2-40B4-BE49-F238E27FC236}">
                  <a16:creationId xmlns:a16="http://schemas.microsoft.com/office/drawing/2014/main" id="{51A3D354-B11B-4284-B83A-BF1BA26958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2" name="Tinta 531">
              <a:extLst>
                <a:ext uri="{FF2B5EF4-FFF2-40B4-BE49-F238E27FC236}">
                  <a16:creationId xmlns:a16="http://schemas.microsoft.com/office/drawing/2014/main" id="{05C2C77D-B5F5-4CD1-A756-6280EA71C2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3" name="Tinta 532">
              <a:extLst>
                <a:ext uri="{FF2B5EF4-FFF2-40B4-BE49-F238E27FC236}">
                  <a16:creationId xmlns:a16="http://schemas.microsoft.com/office/drawing/2014/main" id="{969F055C-9C88-4E57-8647-D0AB9A779F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4" name="Tinta 533">
              <a:extLst>
                <a:ext uri="{FF2B5EF4-FFF2-40B4-BE49-F238E27FC236}">
                  <a16:creationId xmlns:a16="http://schemas.microsoft.com/office/drawing/2014/main" id="{718F1795-781C-4DE5-857F-595DD6CB50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5" name="Tinta 534">
              <a:extLst>
                <a:ext uri="{FF2B5EF4-FFF2-40B4-BE49-F238E27FC236}">
                  <a16:creationId xmlns:a16="http://schemas.microsoft.com/office/drawing/2014/main" id="{8917ABD9-31E3-4B5E-B895-71A5408557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36" name="Tinta 535">
              <a:extLst>
                <a:ext uri="{FF2B5EF4-FFF2-40B4-BE49-F238E27FC236}">
                  <a16:creationId xmlns:a16="http://schemas.microsoft.com/office/drawing/2014/main" id="{9D73FD75-DD51-4AD6-A513-8D0EF73A1C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37" name="Tinta 536">
              <a:extLst>
                <a:ext uri="{FF2B5EF4-FFF2-40B4-BE49-F238E27FC236}">
                  <a16:creationId xmlns:a16="http://schemas.microsoft.com/office/drawing/2014/main" id="{8CAC3E2B-EFAD-4A5B-A3CC-EAC37AC884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38" name="Tinta 537">
              <a:extLst>
                <a:ext uri="{FF2B5EF4-FFF2-40B4-BE49-F238E27FC236}">
                  <a16:creationId xmlns:a16="http://schemas.microsoft.com/office/drawing/2014/main" id="{BA6DD2D6-E69D-4E96-92EA-7F050A7AF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39" name="Tinta 538">
              <a:extLst>
                <a:ext uri="{FF2B5EF4-FFF2-40B4-BE49-F238E27FC236}">
                  <a16:creationId xmlns:a16="http://schemas.microsoft.com/office/drawing/2014/main" id="{918B58F8-DED2-4715-B651-949029773B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0" name="Tinta 539">
              <a:extLst>
                <a:ext uri="{FF2B5EF4-FFF2-40B4-BE49-F238E27FC236}">
                  <a16:creationId xmlns:a16="http://schemas.microsoft.com/office/drawing/2014/main" id="{7BBDF9C4-DFAB-4606-91A4-CC87ECE809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1" name="Tinta 540">
              <a:extLst>
                <a:ext uri="{FF2B5EF4-FFF2-40B4-BE49-F238E27FC236}">
                  <a16:creationId xmlns:a16="http://schemas.microsoft.com/office/drawing/2014/main" id="{19785E54-3707-4C79-8E54-DFA529153A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2" name="Tinta 541">
              <a:extLst>
                <a:ext uri="{FF2B5EF4-FFF2-40B4-BE49-F238E27FC236}">
                  <a16:creationId xmlns:a16="http://schemas.microsoft.com/office/drawing/2014/main" id="{B7B92201-4AA3-4053-A9C5-902B496E31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3" name="Tinta 542">
              <a:extLst>
                <a:ext uri="{FF2B5EF4-FFF2-40B4-BE49-F238E27FC236}">
                  <a16:creationId xmlns:a16="http://schemas.microsoft.com/office/drawing/2014/main" id="{3C9DB335-3C33-4F4F-8DA5-AD4CBA1E78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4" name="Tinta 543">
              <a:extLst>
                <a:ext uri="{FF2B5EF4-FFF2-40B4-BE49-F238E27FC236}">
                  <a16:creationId xmlns:a16="http://schemas.microsoft.com/office/drawing/2014/main" id="{BEC9552E-2BFF-4FC7-BC44-EEBA84CE8B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5" name="Tinta 544">
              <a:extLst>
                <a:ext uri="{FF2B5EF4-FFF2-40B4-BE49-F238E27FC236}">
                  <a16:creationId xmlns:a16="http://schemas.microsoft.com/office/drawing/2014/main" id="{635C247E-0E3E-4F17-972F-A92306729B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46" name="Tinta 545">
              <a:extLst>
                <a:ext uri="{FF2B5EF4-FFF2-40B4-BE49-F238E27FC236}">
                  <a16:creationId xmlns:a16="http://schemas.microsoft.com/office/drawing/2014/main" id="{2104FD84-D8D2-4557-BA17-78ECE6CD8C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47" name="Tinta 546">
              <a:extLst>
                <a:ext uri="{FF2B5EF4-FFF2-40B4-BE49-F238E27FC236}">
                  <a16:creationId xmlns:a16="http://schemas.microsoft.com/office/drawing/2014/main" id="{3208B9B7-ECB2-4231-8968-048B2A45EC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48" name="Tinta 547">
              <a:extLst>
                <a:ext uri="{FF2B5EF4-FFF2-40B4-BE49-F238E27FC236}">
                  <a16:creationId xmlns:a16="http://schemas.microsoft.com/office/drawing/2014/main" id="{ADE85473-B1D0-47FD-B420-E308F7CFD8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49" name="Tinta 548">
              <a:extLst>
                <a:ext uri="{FF2B5EF4-FFF2-40B4-BE49-F238E27FC236}">
                  <a16:creationId xmlns:a16="http://schemas.microsoft.com/office/drawing/2014/main" id="{7BEC2606-AAFD-4F93-86EB-BEC30175EC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0" name="Tinta 549">
              <a:extLst>
                <a:ext uri="{FF2B5EF4-FFF2-40B4-BE49-F238E27FC236}">
                  <a16:creationId xmlns:a16="http://schemas.microsoft.com/office/drawing/2014/main" id="{D53FDE26-D843-4BE4-9F2F-44D9D3072D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1" name="Tinta 550">
              <a:extLst>
                <a:ext uri="{FF2B5EF4-FFF2-40B4-BE49-F238E27FC236}">
                  <a16:creationId xmlns:a16="http://schemas.microsoft.com/office/drawing/2014/main" id="{49750D54-0659-4630-A906-0864E288BD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2" name="Tinta 551">
              <a:extLst>
                <a:ext uri="{FF2B5EF4-FFF2-40B4-BE49-F238E27FC236}">
                  <a16:creationId xmlns:a16="http://schemas.microsoft.com/office/drawing/2014/main" id="{F11B2151-B93A-48BC-8109-FE60178516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3" name="Tinta 552">
              <a:extLst>
                <a:ext uri="{FF2B5EF4-FFF2-40B4-BE49-F238E27FC236}">
                  <a16:creationId xmlns:a16="http://schemas.microsoft.com/office/drawing/2014/main" id="{B10B6FB3-43B4-4719-B916-0F03945922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4" name="Tinta 553">
              <a:extLst>
                <a:ext uri="{FF2B5EF4-FFF2-40B4-BE49-F238E27FC236}">
                  <a16:creationId xmlns:a16="http://schemas.microsoft.com/office/drawing/2014/main" id="{A11DF31A-CFDF-4E66-8C7B-1BC7BD2570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5" name="Tinta 554">
              <a:extLst>
                <a:ext uri="{FF2B5EF4-FFF2-40B4-BE49-F238E27FC236}">
                  <a16:creationId xmlns:a16="http://schemas.microsoft.com/office/drawing/2014/main" id="{87D352BF-3883-448B-BFC9-8BD7D56889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56" name="Tinta 555">
              <a:extLst>
                <a:ext uri="{FF2B5EF4-FFF2-40B4-BE49-F238E27FC236}">
                  <a16:creationId xmlns:a16="http://schemas.microsoft.com/office/drawing/2014/main" id="{98B6A2B7-B954-415D-AB0A-055C6D04E6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57" name="Tinta 556">
              <a:extLst>
                <a:ext uri="{FF2B5EF4-FFF2-40B4-BE49-F238E27FC236}">
                  <a16:creationId xmlns:a16="http://schemas.microsoft.com/office/drawing/2014/main" id="{3B3F0DBC-B8E6-47FD-ABA8-54C358AB22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58" name="Tinta 557">
              <a:extLst>
                <a:ext uri="{FF2B5EF4-FFF2-40B4-BE49-F238E27FC236}">
                  <a16:creationId xmlns:a16="http://schemas.microsoft.com/office/drawing/2014/main" id="{2D1E01BF-0AC7-46F1-A75B-09AF8051FF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59" name="Tinta 558">
              <a:extLst>
                <a:ext uri="{FF2B5EF4-FFF2-40B4-BE49-F238E27FC236}">
                  <a16:creationId xmlns:a16="http://schemas.microsoft.com/office/drawing/2014/main" id="{3FA181DE-134D-4718-B991-7A9B1D12FC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0" name="Tinta 559">
              <a:extLst>
                <a:ext uri="{FF2B5EF4-FFF2-40B4-BE49-F238E27FC236}">
                  <a16:creationId xmlns:a16="http://schemas.microsoft.com/office/drawing/2014/main" id="{F8E228D1-CBB6-4069-BEED-90F1B61F92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1" name="Tinta 560">
              <a:extLst>
                <a:ext uri="{FF2B5EF4-FFF2-40B4-BE49-F238E27FC236}">
                  <a16:creationId xmlns:a16="http://schemas.microsoft.com/office/drawing/2014/main" id="{774BDDA3-B9F2-4E63-A276-2BC2896B2D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2" name="Tinta 561">
              <a:extLst>
                <a:ext uri="{FF2B5EF4-FFF2-40B4-BE49-F238E27FC236}">
                  <a16:creationId xmlns:a16="http://schemas.microsoft.com/office/drawing/2014/main" id="{B9EDD8F2-4A6E-4427-A755-CA111C7EE3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3" name="Tinta 562">
              <a:extLst>
                <a:ext uri="{FF2B5EF4-FFF2-40B4-BE49-F238E27FC236}">
                  <a16:creationId xmlns:a16="http://schemas.microsoft.com/office/drawing/2014/main" id="{7654504E-B5EC-4B54-8B08-3657733CC9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4" name="Tinta 563">
              <a:extLst>
                <a:ext uri="{FF2B5EF4-FFF2-40B4-BE49-F238E27FC236}">
                  <a16:creationId xmlns:a16="http://schemas.microsoft.com/office/drawing/2014/main" id="{9FD105C8-33C3-4B43-A6D4-8BD4F2F96A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5" name="Tinta 564">
              <a:extLst>
                <a:ext uri="{FF2B5EF4-FFF2-40B4-BE49-F238E27FC236}">
                  <a16:creationId xmlns:a16="http://schemas.microsoft.com/office/drawing/2014/main" id="{A7FE49C6-6178-4EDD-A144-61053C2F46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66" name="Tinta 565">
              <a:extLst>
                <a:ext uri="{FF2B5EF4-FFF2-40B4-BE49-F238E27FC236}">
                  <a16:creationId xmlns:a16="http://schemas.microsoft.com/office/drawing/2014/main" id="{A45F825F-A345-4DD9-B0F7-F418DEC28A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67" name="Tinta 566">
              <a:extLst>
                <a:ext uri="{FF2B5EF4-FFF2-40B4-BE49-F238E27FC236}">
                  <a16:creationId xmlns:a16="http://schemas.microsoft.com/office/drawing/2014/main" id="{6156DA8F-FD5D-44FA-AFF5-7DFFB75561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68" name="Tinta 567">
              <a:extLst>
                <a:ext uri="{FF2B5EF4-FFF2-40B4-BE49-F238E27FC236}">
                  <a16:creationId xmlns:a16="http://schemas.microsoft.com/office/drawing/2014/main" id="{46433206-C687-4956-A86B-8E84FA0157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69" name="Tinta 568">
              <a:extLst>
                <a:ext uri="{FF2B5EF4-FFF2-40B4-BE49-F238E27FC236}">
                  <a16:creationId xmlns:a16="http://schemas.microsoft.com/office/drawing/2014/main" id="{9A49D312-AA9F-418B-948A-1755DDC0DD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0" name="Tinta 569">
              <a:extLst>
                <a:ext uri="{FF2B5EF4-FFF2-40B4-BE49-F238E27FC236}">
                  <a16:creationId xmlns:a16="http://schemas.microsoft.com/office/drawing/2014/main" id="{A4F8E8EB-7B8E-4352-96AA-B9A52A7B63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1" name="Tinta 570">
              <a:extLst>
                <a:ext uri="{FF2B5EF4-FFF2-40B4-BE49-F238E27FC236}">
                  <a16:creationId xmlns:a16="http://schemas.microsoft.com/office/drawing/2014/main" id="{F4C1F9CF-383C-4217-BD5D-85A07B3833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2" name="Tinta 571">
              <a:extLst>
                <a:ext uri="{FF2B5EF4-FFF2-40B4-BE49-F238E27FC236}">
                  <a16:creationId xmlns:a16="http://schemas.microsoft.com/office/drawing/2014/main" id="{8B925942-EA45-40A9-91B3-CB2C33A3BA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3" name="Tinta 572">
              <a:extLst>
                <a:ext uri="{FF2B5EF4-FFF2-40B4-BE49-F238E27FC236}">
                  <a16:creationId xmlns:a16="http://schemas.microsoft.com/office/drawing/2014/main" id="{950736D6-8E83-4B7D-B9FF-6654CCB40A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4" name="Tinta 573">
              <a:extLst>
                <a:ext uri="{FF2B5EF4-FFF2-40B4-BE49-F238E27FC236}">
                  <a16:creationId xmlns:a16="http://schemas.microsoft.com/office/drawing/2014/main" id="{1C46307B-62AD-4E87-8EF6-9B268AA022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5" name="Tinta 574">
              <a:extLst>
                <a:ext uri="{FF2B5EF4-FFF2-40B4-BE49-F238E27FC236}">
                  <a16:creationId xmlns:a16="http://schemas.microsoft.com/office/drawing/2014/main" id="{04A9AD2F-471E-4839-8FAA-6EF3330EF9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76" name="Tinta 575">
              <a:extLst>
                <a:ext uri="{FF2B5EF4-FFF2-40B4-BE49-F238E27FC236}">
                  <a16:creationId xmlns:a16="http://schemas.microsoft.com/office/drawing/2014/main" id="{4143BC68-BC03-4B14-BBF2-D7AA65A144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77" name="Tinta 576">
              <a:extLst>
                <a:ext uri="{FF2B5EF4-FFF2-40B4-BE49-F238E27FC236}">
                  <a16:creationId xmlns:a16="http://schemas.microsoft.com/office/drawing/2014/main" id="{4924A268-0E5E-4557-A9D4-F99072AEEB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78" name="Tinta 577">
              <a:extLst>
                <a:ext uri="{FF2B5EF4-FFF2-40B4-BE49-F238E27FC236}">
                  <a16:creationId xmlns:a16="http://schemas.microsoft.com/office/drawing/2014/main" id="{058DC5C9-9436-4F72-9B3C-C936003226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79" name="Tinta 578">
              <a:extLst>
                <a:ext uri="{FF2B5EF4-FFF2-40B4-BE49-F238E27FC236}">
                  <a16:creationId xmlns:a16="http://schemas.microsoft.com/office/drawing/2014/main" id="{073637BC-5F67-4B3A-89D5-FBCB375B1B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2373214</xdr:colOff>
      <xdr:row>8</xdr:row>
      <xdr:rowOff>0</xdr:rowOff>
    </xdr:from>
    <xdr:to>
      <xdr:col>3</xdr:col>
      <xdr:colOff>2430749</xdr:colOff>
      <xdr:row>8</xdr:row>
      <xdr:rowOff>68825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0" name="Tinta 579">
              <a:extLst>
                <a:ext uri="{FF2B5EF4-FFF2-40B4-BE49-F238E27FC236}">
                  <a16:creationId xmlns:a16="http://schemas.microsoft.com/office/drawing/2014/main" id="{516BCA88-8B4E-4D57-A6C4-3023A03D2BD0}"/>
                </a:ext>
              </a:extLst>
            </xdr14:cNvPr>
            <xdr14:cNvContentPartPr/>
          </xdr14:nvContentPartPr>
          <xdr14:nvPr macro=""/>
          <xdr14:xfrm>
            <a:off x="5433120" y="12512989"/>
            <a:ext cx="54360" cy="72000"/>
          </xdr14:xfrm>
        </xdr:contentPart>
      </mc:Choice>
      <mc:Fallback xmlns="">
        <xdr:pic>
          <xdr:nvPicPr>
            <xdr:cNvPr id="580" name="Tinta 579">
              <a:extLst>
                <a:ext uri="{FF2B5EF4-FFF2-40B4-BE49-F238E27FC236}">
                  <a16:creationId xmlns:a16="http://schemas.microsoft.com/office/drawing/2014/main" id="{9044F3B1-3F5E-4C7B-99B9-7A666644DFE4}"/>
                </a:ext>
              </a:extLst>
            </xdr:cNvPr>
            <xdr:cNvPicPr/>
          </xdr:nvPicPr>
          <xdr:blipFill>
            <a:blip xmlns:r="http://schemas.openxmlformats.org/officeDocument/2006/relationships" r:embed="rId583"/>
            <a:stretch>
              <a:fillRect/>
            </a:stretch>
          </xdr:blipFill>
          <xdr:spPr>
            <a:xfrm>
              <a:off x="5427000" y="12506869"/>
              <a:ext cx="66600" cy="8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183409</xdr:colOff>
      <xdr:row>0</xdr:row>
      <xdr:rowOff>232920</xdr:rowOff>
    </xdr:from>
    <xdr:to>
      <xdr:col>6</xdr:col>
      <xdr:colOff>189889</xdr:colOff>
      <xdr:row>0</xdr:row>
      <xdr:rowOff>236455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1" name="Tinta 580">
              <a:extLst>
                <a:ext uri="{FF2B5EF4-FFF2-40B4-BE49-F238E27FC236}">
                  <a16:creationId xmlns:a16="http://schemas.microsoft.com/office/drawing/2014/main" id="{759B04A3-3E52-45E6-B309-A6741FFD4EED}"/>
                </a:ext>
              </a:extLst>
            </xdr14:cNvPr>
            <xdr14:cNvContentPartPr/>
          </xdr14:nvContentPartPr>
          <xdr14:nvPr macro=""/>
          <xdr14:xfrm>
            <a:off x="10720440" y="232920"/>
            <a:ext cx="6480" cy="360"/>
          </xdr14:xfrm>
        </xdr:contentPart>
      </mc:Choice>
      <mc:Fallback xmlns="">
        <xdr:pic>
          <xdr:nvPicPr>
            <xdr:cNvPr id="581" name="Tinta 580">
              <a:extLst>
                <a:ext uri="{FF2B5EF4-FFF2-40B4-BE49-F238E27FC236}">
                  <a16:creationId xmlns:a16="http://schemas.microsoft.com/office/drawing/2014/main" id="{D60A47EC-8940-EA2D-30CD-26C61692DEAE}"/>
                </a:ext>
              </a:extLst>
            </xdr:cNvPr>
            <xdr:cNvPicPr/>
          </xdr:nvPicPr>
          <xdr:blipFill>
            <a:blip xmlns:r="http://schemas.openxmlformats.org/officeDocument/2006/relationships" r:embed="rId585"/>
            <a:stretch>
              <a:fillRect/>
            </a:stretch>
          </xdr:blipFill>
          <xdr:spPr>
            <a:xfrm>
              <a:off x="10714320" y="226800"/>
              <a:ext cx="1872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1914259</xdr:colOff>
      <xdr:row>12</xdr:row>
      <xdr:rowOff>708479</xdr:rowOff>
    </xdr:from>
    <xdr:to>
      <xdr:col>3</xdr:col>
      <xdr:colOff>1923424</xdr:colOff>
      <xdr:row>12</xdr:row>
      <xdr:rowOff>714469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2" name="Tinta 581">
              <a:extLst>
                <a:ext uri="{FF2B5EF4-FFF2-40B4-BE49-F238E27FC236}">
                  <a16:creationId xmlns:a16="http://schemas.microsoft.com/office/drawing/2014/main" id="{A3DD9F72-D20A-46EF-B9E3-C40F36191FC5}"/>
                </a:ext>
              </a:extLst>
            </xdr14:cNvPr>
            <xdr14:cNvContentPartPr/>
          </xdr14:nvContentPartPr>
          <xdr14:nvPr macro=""/>
          <xdr14:xfrm>
            <a:off x="5117040" y="10114417"/>
            <a:ext cx="360" cy="360"/>
          </xdr14:xfrm>
        </xdr:contentPart>
      </mc:Choice>
      <mc:Fallback xmlns="">
        <xdr:pic>
          <xdr:nvPicPr>
            <xdr:cNvPr id="582" name="Tinta 581">
              <a:extLst>
                <a:ext uri="{FF2B5EF4-FFF2-40B4-BE49-F238E27FC236}">
                  <a16:creationId xmlns:a16="http://schemas.microsoft.com/office/drawing/2014/main" id="{53EBE2A9-1F5A-8FBB-40E7-CA00F0F714E4}"/>
                </a:ext>
              </a:extLst>
            </xdr:cNvPr>
            <xdr:cNvPicPr/>
          </xdr:nvPicPr>
          <xdr:blipFill>
            <a:blip xmlns:r="http://schemas.openxmlformats.org/officeDocument/2006/relationships" r:embed="rId587"/>
            <a:stretch>
              <a:fillRect/>
            </a:stretch>
          </xdr:blipFill>
          <xdr:spPr>
            <a:xfrm>
              <a:off x="5110920" y="10108297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3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5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150 0 4738,'0'0'0</inkml:trace>
  <inkml:trace contextRef="#ctx0" brushRef="#br0" timeOffset="1">8 199 6835,'0'0'1409,"-8"0"-2130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6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10101,'0'0'640,"16"0"-5234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76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8196,'0'0'0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13:59:57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7811AB-519A-42B7-9150-77C0EDD36423}" name="Tabela13681012142412242" displayName="Tabela13681012142412242" ref="A8:P29" totalsRowShown="0" headerRowDxfId="32" tableBorderDxfId="31" headerRowCellStyle="Moeda">
  <autoFilter ref="A8:P29" xr:uid="{CF41161E-963A-4BF9-8AC5-7F50A3E08D5C}"/>
  <sortState xmlns:xlrd2="http://schemas.microsoft.com/office/spreadsheetml/2017/richdata2" ref="A9:P28">
    <sortCondition descending="1" ref="A8:A28"/>
  </sortState>
  <tableColumns count="16">
    <tableColumn id="1" xr3:uid="{5CEC252E-C230-440E-BBC7-5606E459BE49}" name="TIPO" dataDxfId="30" dataCellStyle="Moeda"/>
    <tableColumn id="2" xr3:uid="{F772379B-68B1-4766-9F37-0A519A9941F9}" name="VEICULO" dataDxfId="29" dataCellStyle="Moeda"/>
    <tableColumn id="3" xr3:uid="{D83F39D0-8518-405C-9239-34533D058943}" name="PERÍODO" dataDxfId="28" dataCellStyle="Moeda"/>
    <tableColumn id="4" xr3:uid="{285B6DE9-5C0B-4332-A0C0-134638217AB1}" name="ESQUEMA COMERCIAL" dataDxfId="27" dataCellStyle="Moeda"/>
    <tableColumn id="5" xr3:uid="{09E528C4-9D09-4C5D-AE11-07AB8A1D477C}" name="DUR" dataDxfId="26" dataCellStyle="Moeda"/>
    <tableColumn id="6" xr3:uid="{B8C9DC04-AB6E-4F70-9613-B2E89316F496}" name="QUANT." dataDxfId="25" dataCellStyle="Vírgula"/>
    <tableColumn id="7" xr3:uid="{28E41488-EC5C-4AD5-AD81-BD48B5063FC3}" name="CONVERSÃO" dataDxfId="24" dataCellStyle="Moeda"/>
    <tableColumn id="8" xr3:uid="{28F5E3C7-8999-4B2D-ADEB-5161DBEB2CCB}" name="PROGRAMA" dataDxfId="23"/>
    <tableColumn id="9" xr3:uid="{1A33BFF3-0818-45AF-9DB5-F0EAA35D8B5E}" name="R$ | BASE" dataDxfId="22" dataCellStyle="Moeda"/>
    <tableColumn id="10" xr3:uid="{32602108-0FE2-4E7F-9E3E-65985B969F82}" name="R$ | VAL. UNIT. TAB." dataDxfId="21" dataCellStyle="Moeda">
      <calculatedColumnFormula>SUM(I9*G9)</calculatedColumnFormula>
    </tableColumn>
    <tableColumn id="11" xr3:uid="{D84C91FB-9D51-455B-9F7E-72689D281A5B}" name="R$ | VAL. TAB." dataDxfId="20" dataCellStyle="Moeda">
      <calculatedColumnFormula>F9*G9*I9</calculatedColumnFormula>
    </tableColumn>
    <tableColumn id="12" xr3:uid="{9C662E48-7E22-4484-8765-030DEE6A51EB}" name="DESCONTO " dataDxfId="19"/>
    <tableColumn id="13" xr3:uid="{3231E498-B02D-4240-BA8C-E42745E4E2A3}" name="R$ |VALOR UNIT. NEG." dataDxfId="18" dataCellStyle="Moeda">
      <calculatedColumnFormula>N9/F9</calculatedColumnFormula>
    </tableColumn>
    <tableColumn id="14" xr3:uid="{69E385F5-6813-4D59-B729-D4807809AC30}" name="Valor Neg." dataDxfId="17" dataCellStyle="Moeda">
      <calculatedColumnFormula>K9-K9*L9</calculatedColumnFormula>
    </tableColumn>
    <tableColumn id="15" xr3:uid="{86CBB0F5-C792-4939-98FB-C71F6C5BD505}" name="DESCONTO 2" dataDxfId="16" dataCellStyle="Moeda">
      <calculatedColumnFormula>(Tabela13681012142412242[[#This Row],[Valor Neg.2]]/Tabela13681012142412242[[#This Row],[R$ | VAL. TAB.]]-1)*-1</calculatedColumnFormula>
    </tableColumn>
    <tableColumn id="16" xr3:uid="{E7A69F9B-6892-4616-8635-AF0C8E0093F9}" name="Valor Neg.2" dataDxfId="15" dataCellStyle="Moeda">
      <calculatedColumnFormula>Tabela13681012142412242[[#This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B952A4-8520-4AAF-82BD-C5679CC148A8}" name="Tabela35791113153513353" displayName="Tabela35791113153513353" ref="R8:AB19" totalsRowShown="0" headerRowDxfId="14" headerRowBorderDxfId="13" headerRowCellStyle="Moeda">
  <autoFilter ref="R8:AB19" xr:uid="{2DC20E51-DE87-451B-A202-455B39D4C11E}"/>
  <tableColumns count="11">
    <tableColumn id="1" xr3:uid="{B7164CA3-273A-4EE0-A785-9471C88E2189}" name="TIPO MÍDIA" dataDxfId="12" dataCellStyle="Moeda"/>
    <tableColumn id="2" xr3:uid="{AE3BF4E2-EA88-44B9-9583-F50B26555323}" name="TIPO VALOR" dataDxfId="11" dataCellStyle="Moeda"/>
    <tableColumn id="3" xr3:uid="{FFF89A76-0CB4-4855-B955-A3097B938AC4}" name="TV VITÓRIA"/>
    <tableColumn id="4" xr3:uid="{E03CC6E9-1EDC-4640-8968-EC35DDCD5FED}" name="JOVEM PAN"/>
    <tableColumn id="5" xr3:uid="{FB9C12EC-FAE8-4D64-B48A-2EA6029C53D1}" name="FM O DIA"/>
    <tableColumn id="6" xr3:uid="{D953553B-E6AF-4526-8240-9E48E0161FC8}" name="FOLHA VITÓRIA"/>
    <tableColumn id="7" xr3:uid="{1EDF0C70-AE4B-4DB5-9890-CBC516F33DA6}" name="ENGAGES"/>
    <tableColumn id="8" xr3:uid="{F1492D28-33D2-4102-8D60-404F6C969DEE}" name="PRODUÇÃO"/>
    <tableColumn id="10" xr3:uid="{2E1B7D24-BDC5-4E46-A7BD-27E3447C7EF9}" name="EVENTO"/>
    <tableColumn id="11" xr3:uid="{7DD4AC94-B41C-48C9-99F2-BD9267652500}" name="OUTROS"/>
    <tableColumn id="9" xr3:uid="{0650DC79-4290-4FA1-9571-2B3DA698198D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RZHztht8_RFvyzxjzMl5REBkmITPQhB3IeFPfwyvcgUeA?e=c5cgv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2A00-BBC5-4057-BA61-9F0D026500BE}">
  <sheetPr>
    <tabColor rgb="FFFFC000"/>
    <pageSetUpPr fitToPage="1"/>
  </sheetPr>
  <dimension ref="A1:AM229"/>
  <sheetViews>
    <sheetView showGridLines="0" tabSelected="1" zoomScale="60" zoomScaleNormal="60" workbookViewId="0">
      <pane ySplit="8" topLeftCell="A25" activePane="bottomLeft" state="frozen"/>
      <selection pane="bottomLeft" activeCell="AM4" sqref="AM4"/>
    </sheetView>
  </sheetViews>
  <sheetFormatPr defaultColWidth="9.140625" defaultRowHeight="12.75" customHeight="1" x14ac:dyDescent="0.2"/>
  <cols>
    <col min="1" max="1" width="18" style="1" customWidth="1"/>
    <col min="2" max="2" width="13.5703125" style="176" customWidth="1"/>
    <col min="3" max="3" width="19" style="86" bestFit="1" customWidth="1"/>
    <col min="4" max="4" width="90.140625" style="87" customWidth="1"/>
    <col min="5" max="5" width="9.5703125" style="1" customWidth="1"/>
    <col min="6" max="6" width="12.28515625" style="88" customWidth="1"/>
    <col min="7" max="7" width="15.85546875" style="1" customWidth="1"/>
    <col min="8" max="8" width="22.7109375" style="89" customWidth="1"/>
    <col min="9" max="9" width="19.140625" style="90" customWidth="1"/>
    <col min="10" max="10" width="23.140625" style="90" bestFit="1" customWidth="1"/>
    <col min="11" max="11" width="18.28515625" style="90" bestFit="1" customWidth="1"/>
    <col min="12" max="12" width="13.7109375" style="1" customWidth="1"/>
    <col min="13" max="13" width="22.5703125" style="90" customWidth="1"/>
    <col min="14" max="14" width="24.42578125" style="91" bestFit="1" customWidth="1"/>
    <col min="15" max="15" width="11" style="73" customWidth="1"/>
    <col min="16" max="16" width="15.28515625" style="73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05" customWidth="1"/>
    <col min="32" max="32" width="26.85546875" style="91" customWidth="1"/>
    <col min="33" max="33" width="18.42578125" style="90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1" t="s">
        <v>24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75"/>
      <c r="P1" s="75"/>
      <c r="S1" s="4"/>
      <c r="AB1" s="24"/>
      <c r="AE1" s="100"/>
      <c r="AF1" s="171"/>
      <c r="AG1" s="106"/>
      <c r="AI1" s="202" t="s">
        <v>25</v>
      </c>
      <c r="AJ1" s="202"/>
      <c r="AL1" s="202" t="s">
        <v>26</v>
      </c>
      <c r="AM1" s="202"/>
    </row>
    <row r="2" spans="1:39" s="20" customFormat="1" ht="20.25" customHeight="1" x14ac:dyDescent="0.2">
      <c r="A2" s="203" t="s">
        <v>27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81"/>
      <c r="O2" s="75"/>
      <c r="P2" s="75"/>
      <c r="S2" s="4"/>
      <c r="AB2" s="24"/>
      <c r="AE2" s="100"/>
      <c r="AF2" s="171"/>
      <c r="AG2" s="106"/>
      <c r="AI2" s="135" t="s">
        <v>28</v>
      </c>
      <c r="AJ2" s="143">
        <f>N7</f>
        <v>260701.92360000001</v>
      </c>
      <c r="AL2" s="135" t="s">
        <v>29</v>
      </c>
      <c r="AM2" s="143">
        <f>AJ2*(1-AM3)</f>
        <v>260701.92360000001</v>
      </c>
    </row>
    <row r="3" spans="1:39" s="20" customFormat="1" ht="15" customHeight="1" x14ac:dyDescent="0.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81"/>
      <c r="O3" s="75"/>
      <c r="P3" s="76">
        <v>0.35</v>
      </c>
      <c r="S3" s="4"/>
      <c r="AB3" s="24"/>
      <c r="AE3" s="100"/>
      <c r="AF3" s="171"/>
      <c r="AG3" s="106"/>
      <c r="AI3" s="136" t="s">
        <v>30</v>
      </c>
      <c r="AJ3" s="144">
        <f>AJ2*(20%)</f>
        <v>52140.384720000002</v>
      </c>
      <c r="AL3" s="136" t="s">
        <v>31</v>
      </c>
      <c r="AM3" s="145">
        <v>0</v>
      </c>
    </row>
    <row r="4" spans="1:39" s="20" customFormat="1" ht="15" customHeight="1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81"/>
      <c r="N4" s="81"/>
      <c r="O4" s="75"/>
      <c r="P4" s="76"/>
      <c r="S4" s="4"/>
      <c r="AB4" s="24"/>
      <c r="AE4" s="100"/>
      <c r="AF4" s="171"/>
      <c r="AG4" s="106"/>
      <c r="AI4" s="135" t="s">
        <v>32</v>
      </c>
      <c r="AJ4" s="143">
        <f>AJ2-(AJ3)</f>
        <v>208561.53888000001</v>
      </c>
      <c r="AL4" s="135" t="s">
        <v>33</v>
      </c>
      <c r="AM4" s="135">
        <v>40</v>
      </c>
    </row>
    <row r="5" spans="1:39" s="20" customFormat="1" ht="15" customHeight="1" x14ac:dyDescent="0.2">
      <c r="A5" s="74"/>
      <c r="B5" s="79"/>
      <c r="C5" s="74"/>
      <c r="D5" s="74"/>
      <c r="E5" s="74"/>
      <c r="F5" s="74"/>
      <c r="G5" s="74"/>
      <c r="H5" s="80"/>
      <c r="I5" s="81"/>
      <c r="J5" s="81"/>
      <c r="K5" s="81"/>
      <c r="L5" s="74"/>
      <c r="M5" s="83" t="s">
        <v>34</v>
      </c>
      <c r="N5" s="83" t="s">
        <v>35</v>
      </c>
      <c r="O5" s="75"/>
      <c r="P5" s="76"/>
      <c r="S5" s="4"/>
      <c r="AB5" s="24"/>
      <c r="AE5" s="100"/>
      <c r="AF5" s="171"/>
      <c r="AG5" s="106"/>
      <c r="AI5" s="138" t="s">
        <v>36</v>
      </c>
      <c r="AJ5" s="139">
        <f>SUM(AJ9:AJ1048574)</f>
        <v>31597.073140320004</v>
      </c>
      <c r="AL5" s="147" t="s">
        <v>37</v>
      </c>
      <c r="AM5" s="148">
        <f>AM2*AM4</f>
        <v>10428076.944</v>
      </c>
    </row>
    <row r="6" spans="1:39" s="21" customFormat="1" ht="18" customHeight="1" x14ac:dyDescent="0.35">
      <c r="A6" s="74">
        <v>245</v>
      </c>
      <c r="B6" s="79"/>
      <c r="C6" s="74"/>
      <c r="D6" s="74"/>
      <c r="E6" s="74"/>
      <c r="F6" s="74"/>
      <c r="G6" s="74"/>
      <c r="H6" s="80"/>
      <c r="I6" s="81"/>
      <c r="J6" s="81"/>
      <c r="K6" s="81"/>
      <c r="L6" s="74"/>
      <c r="M6" s="85">
        <v>7</v>
      </c>
      <c r="N6" s="84">
        <f>SUM(N7)/M6</f>
        <v>37243.131942857144</v>
      </c>
      <c r="O6" s="77"/>
      <c r="P6" s="77"/>
      <c r="S6" s="4"/>
      <c r="AB6" s="25"/>
      <c r="AE6" s="101"/>
      <c r="AF6" s="172"/>
      <c r="AG6" s="107"/>
      <c r="AI6" s="140" t="s">
        <v>38</v>
      </c>
      <c r="AJ6" s="143">
        <f>AJ4-(AJ5)</f>
        <v>176964.46573967999</v>
      </c>
      <c r="AL6" s="149" t="s">
        <v>39</v>
      </c>
      <c r="AM6" s="137">
        <f>(AJ5+AJ3)*AM4</f>
        <v>3349498.3144128001</v>
      </c>
    </row>
    <row r="7" spans="1:39" s="21" customFormat="1" ht="18" customHeight="1" x14ac:dyDescent="0.35">
      <c r="A7" s="92"/>
      <c r="B7" s="175"/>
      <c r="C7" s="92"/>
      <c r="D7" s="92"/>
      <c r="E7" s="93"/>
      <c r="F7" s="46">
        <f>SUM(F9:F1048576)</f>
        <v>401</v>
      </c>
      <c r="G7" s="47"/>
      <c r="H7" s="47"/>
      <c r="I7" s="48"/>
      <c r="J7" s="48"/>
      <c r="K7" s="48">
        <f>SUM(K9:K1048576)</f>
        <v>644130.22</v>
      </c>
      <c r="L7" s="49">
        <f>N7/K7-1</f>
        <v>-0.59526518783732896</v>
      </c>
      <c r="M7" s="48" t="s">
        <v>40</v>
      </c>
      <c r="N7" s="48">
        <f>SUM(N9:N1048576)</f>
        <v>260701.92360000001</v>
      </c>
      <c r="O7" s="77"/>
      <c r="P7" s="77"/>
      <c r="S7" s="4"/>
      <c r="AB7" s="25"/>
      <c r="AD7" s="115" t="s">
        <v>41</v>
      </c>
      <c r="AE7" s="116"/>
      <c r="AF7" s="173">
        <f>SUM(AF9:AF1048576)</f>
        <v>0</v>
      </c>
      <c r="AG7" s="117">
        <f>SUM(AG9:AG1048576)</f>
        <v>0</v>
      </c>
      <c r="AI7" s="197" t="s">
        <v>42</v>
      </c>
      <c r="AJ7" s="199">
        <f>SUM(AJ6/AJ2)</f>
        <v>0.67879999999999996</v>
      </c>
      <c r="AL7" s="140" t="s">
        <v>42</v>
      </c>
      <c r="AM7" s="146">
        <f>AM5-AM6</f>
        <v>7078578.6295871995</v>
      </c>
    </row>
    <row r="8" spans="1:39" s="3" customFormat="1" ht="30.75" customHeight="1" x14ac:dyDescent="0.2">
      <c r="A8" s="39" t="s">
        <v>43</v>
      </c>
      <c r="B8" s="40" t="s">
        <v>3</v>
      </c>
      <c r="C8" s="41" t="s">
        <v>44</v>
      </c>
      <c r="D8" s="41" t="s">
        <v>45</v>
      </c>
      <c r="E8" s="42" t="s">
        <v>46</v>
      </c>
      <c r="F8" s="43" t="s">
        <v>47</v>
      </c>
      <c r="G8" s="44" t="s">
        <v>48</v>
      </c>
      <c r="H8" s="45" t="s">
        <v>49</v>
      </c>
      <c r="I8" s="82" t="s">
        <v>50</v>
      </c>
      <c r="J8" s="82" t="s">
        <v>51</v>
      </c>
      <c r="K8" s="82" t="s">
        <v>52</v>
      </c>
      <c r="L8" s="45" t="s">
        <v>53</v>
      </c>
      <c r="M8" s="82" t="s">
        <v>54</v>
      </c>
      <c r="N8" s="82" t="s">
        <v>55</v>
      </c>
      <c r="O8" s="78" t="s">
        <v>56</v>
      </c>
      <c r="P8" s="78" t="s">
        <v>57</v>
      </c>
      <c r="Q8" s="71"/>
      <c r="R8" s="35" t="s">
        <v>58</v>
      </c>
      <c r="S8" s="35" t="s">
        <v>59</v>
      </c>
      <c r="T8" s="35" t="s">
        <v>6</v>
      </c>
      <c r="U8" s="35" t="s">
        <v>9</v>
      </c>
      <c r="V8" s="35" t="s">
        <v>11</v>
      </c>
      <c r="W8" s="35" t="s">
        <v>13</v>
      </c>
      <c r="X8" s="35" t="s">
        <v>16</v>
      </c>
      <c r="Y8" s="35" t="s">
        <v>18</v>
      </c>
      <c r="Z8" s="35" t="s">
        <v>20</v>
      </c>
      <c r="AA8" s="35" t="s">
        <v>22</v>
      </c>
      <c r="AB8" s="30" t="s">
        <v>60</v>
      </c>
      <c r="AD8" s="112" t="s">
        <v>61</v>
      </c>
      <c r="AE8" s="113" t="s">
        <v>62</v>
      </c>
      <c r="AF8" s="114" t="s">
        <v>60</v>
      </c>
      <c r="AG8" s="114" t="s">
        <v>63</v>
      </c>
      <c r="AI8" s="198"/>
      <c r="AJ8" s="200"/>
      <c r="AL8" s="141" t="s">
        <v>64</v>
      </c>
      <c r="AM8" s="142">
        <f>SUM(AM7/AM5)</f>
        <v>0.67879999999999996</v>
      </c>
    </row>
    <row r="9" spans="1:39" s="3" customFormat="1" ht="53.25" customHeight="1" x14ac:dyDescent="0.2">
      <c r="A9" s="181" t="s">
        <v>5</v>
      </c>
      <c r="B9" s="182" t="s">
        <v>6</v>
      </c>
      <c r="C9" s="177" t="s">
        <v>49</v>
      </c>
      <c r="D9" s="193" t="s">
        <v>65</v>
      </c>
      <c r="E9" s="178" t="s">
        <v>66</v>
      </c>
      <c r="F9" s="183">
        <v>100</v>
      </c>
      <c r="G9" s="184">
        <v>0.3</v>
      </c>
      <c r="H9" s="185" t="s">
        <v>67</v>
      </c>
      <c r="I9" s="186">
        <v>7383</v>
      </c>
      <c r="J9" s="187">
        <f t="shared" ref="J9:J29" si="0">SUM(I9*G9)</f>
        <v>2214.9</v>
      </c>
      <c r="K9" s="188">
        <f t="shared" ref="K9:K29" si="1">F9*G9*I9</f>
        <v>221490</v>
      </c>
      <c r="L9" s="189">
        <v>0.80500000000000005</v>
      </c>
      <c r="M9" s="190">
        <f t="shared" ref="M9:M29" si="2">N9/F9</f>
        <v>431.9054999999999</v>
      </c>
      <c r="N9" s="191">
        <f t="shared" ref="N9:N29" si="3">K9-K9*L9</f>
        <v>43190.549999999988</v>
      </c>
      <c r="O9" s="179">
        <f>(Tabela13681012142412242[[#This Row],[Valor Neg.2]]/Tabela13681012142412242[[#This Row],[R$ | VAL. TAB.]]-1)*-1</f>
        <v>0.73675000000000002</v>
      </c>
      <c r="P9" s="180">
        <f>Tabela13681012142412242[[#This Row],[Valor Neg.]]*(1+$P$3)</f>
        <v>58307.242499999986</v>
      </c>
      <c r="Q9" s="72"/>
      <c r="R9" s="69" t="s">
        <v>5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D9" s="4" t="s">
        <v>68</v>
      </c>
      <c r="AE9" s="99">
        <v>1</v>
      </c>
      <c r="AF9" s="108">
        <v>0</v>
      </c>
      <c r="AG9" s="108">
        <f>AF9/AE9</f>
        <v>0</v>
      </c>
      <c r="AI9" s="133" t="s">
        <v>69</v>
      </c>
      <c r="AJ9" s="134">
        <f>SUM(AJ4*10%)</f>
        <v>20856.153888000001</v>
      </c>
      <c r="AL9" s="150"/>
      <c r="AM9" s="151"/>
    </row>
    <row r="10" spans="1:39" s="3" customFormat="1" ht="54" customHeight="1" x14ac:dyDescent="0.2">
      <c r="A10" s="181" t="s">
        <v>5</v>
      </c>
      <c r="B10" s="182" t="s">
        <v>6</v>
      </c>
      <c r="C10" s="177" t="s">
        <v>49</v>
      </c>
      <c r="D10" s="193" t="s">
        <v>70</v>
      </c>
      <c r="E10" s="178" t="s">
        <v>66</v>
      </c>
      <c r="F10" s="183">
        <v>24</v>
      </c>
      <c r="G10" s="184">
        <v>0.3</v>
      </c>
      <c r="H10" s="185" t="s">
        <v>49</v>
      </c>
      <c r="I10" s="186">
        <v>3433</v>
      </c>
      <c r="J10" s="187">
        <f t="shared" si="0"/>
        <v>1029.8999999999999</v>
      </c>
      <c r="K10" s="188">
        <f t="shared" si="1"/>
        <v>24717.599999999999</v>
      </c>
      <c r="L10" s="189">
        <v>0.81499999999999995</v>
      </c>
      <c r="M10" s="190">
        <f t="shared" si="2"/>
        <v>190.53150000000005</v>
      </c>
      <c r="N10" s="191">
        <f t="shared" si="3"/>
        <v>4572.7560000000012</v>
      </c>
      <c r="O10" s="179">
        <f>(Tabela13681012142412242[[#This Row],[Valor Neg.2]]/Tabela13681012142412242[[#This Row],[R$ | VAL. TAB.]]-1)*-1</f>
        <v>0.75024999999999986</v>
      </c>
      <c r="P10" s="180">
        <f>Tabela13681012142412242[[#This Row],[Valor Neg.]]*(1+$P$3)</f>
        <v>6173.2206000000024</v>
      </c>
      <c r="Q10" s="72"/>
      <c r="R10" s="50"/>
      <c r="S10" s="50" t="s">
        <v>71</v>
      </c>
      <c r="T10" s="51">
        <f>IF(SUMIFS($K$8:$K$1048576,$B$8:$B$1048576,T$8,$A$8:$A$1048576,$R9)=0,0,SUMIFS($K$8:$K$1048576,$B$8:$B$1048576,T$8,$A$8:$A$1048576,$R9))</f>
        <v>246207.6</v>
      </c>
      <c r="U10" s="51">
        <f>IF(SUMIFS($K$8:$K$1048576,$B$8:$B$1048576,U$8,$A$8:$A$1048576,$R9)=0,0,SUMIFS($K$8:$K$1048576,$B$8:$B$1048576,U$8,$A$8:$A$1048576,$R9))</f>
        <v>1935</v>
      </c>
      <c r="V10" s="51">
        <f>IF(SUMIFS($K$8:$K$1048576,$B$8:$B$1048576,V$8,$A$8:$A$1048576,$R9)=0,0,SUMIFS($K$8:$K$1048576,$B$8:$B$1048576,V$8,$A$8:$A$1048576,$R9))</f>
        <v>1545</v>
      </c>
      <c r="W10" s="51">
        <f>IF(SUMIFS($K$8:$K$1048576,$B$8:$B$1048576,W$8,$A$8:$A$1048576,$R9)=0,0,SUMIFS($K$8:$K$1048576,$B$8:$B$1048576,W$8,$A$8:$A$1048576,$R9))</f>
        <v>8901.2999999999993</v>
      </c>
      <c r="X10" s="51">
        <f>IF(SUMIFS($K$8:$K$1048576,$B$8:$B$1048576,X$8,$A$8:$A$1048576,$R9)=0,0,SUMIFS($K$8:$K$1048576,$B$8:$B$1048576,X$8,$A$8:$A$1048576,$R9))</f>
        <v>3300</v>
      </c>
      <c r="Y10" s="51"/>
      <c r="Z10" s="51">
        <f>IF(SUMIFS($K$8:$K$1048576,$B$8:$B$1048576,Z$8,$A$8:$A$1048576,$R9)=0,0,SUMIFS($K$8:$K$1048576,$B$8:$B$1048576,Z$8,$A$8:$A$1048576,$R9))</f>
        <v>0</v>
      </c>
      <c r="AA10" s="51">
        <f>IF(SUMIFS($K$8:$K$1048576,$B$8:$B$1048576,AA$8,$A$8:$A$1048576,$R9)=0,0,SUMIFS($K$8:$K$1048576,$B$8:$B$1048576,AA$8,$A$8:$A$1048576,$R9))</f>
        <v>0</v>
      </c>
      <c r="AB10" s="52">
        <f>SUM(T10:AA10)</f>
        <v>261888.9</v>
      </c>
      <c r="AE10" s="99"/>
      <c r="AF10" s="108"/>
      <c r="AG10" s="108"/>
      <c r="AI10" s="131" t="s">
        <v>72</v>
      </c>
      <c r="AJ10" s="132">
        <f>SUM(AJ4*5.15%)</f>
        <v>10740.919252320002</v>
      </c>
      <c r="AL10" s="152"/>
      <c r="AM10" s="153"/>
    </row>
    <row r="11" spans="1:39" s="3" customFormat="1" ht="48.75" customHeight="1" x14ac:dyDescent="0.2">
      <c r="A11" s="181" t="s">
        <v>5</v>
      </c>
      <c r="B11" s="182" t="s">
        <v>9</v>
      </c>
      <c r="C11" s="177"/>
      <c r="D11" s="193" t="s">
        <v>65</v>
      </c>
      <c r="E11" s="178" t="s">
        <v>66</v>
      </c>
      <c r="F11" s="183">
        <v>30</v>
      </c>
      <c r="G11" s="184">
        <v>0.3</v>
      </c>
      <c r="H11" s="185" t="s">
        <v>96</v>
      </c>
      <c r="I11" s="186">
        <v>215</v>
      </c>
      <c r="J11" s="187">
        <f t="shared" si="0"/>
        <v>64.5</v>
      </c>
      <c r="K11" s="188">
        <f t="shared" si="1"/>
        <v>1935</v>
      </c>
      <c r="L11" s="189">
        <v>0.2</v>
      </c>
      <c r="M11" s="190">
        <f t="shared" si="2"/>
        <v>51.6</v>
      </c>
      <c r="N11" s="191">
        <f t="shared" si="3"/>
        <v>1548</v>
      </c>
      <c r="O11" s="179">
        <f>(Tabela13681012142412242[[#This Row],[Valor Neg.2]]/Tabela13681012142412242[[#This Row],[R$ | VAL. TAB.]]-1)*-1</f>
        <v>-8.0000000000000071E-2</v>
      </c>
      <c r="P11" s="180">
        <f>Tabela13681012142412242[[#This Row],[Valor Neg.]]*(1+$P$3)</f>
        <v>2089.8000000000002</v>
      </c>
      <c r="Q11" s="72"/>
      <c r="R11" s="50"/>
      <c r="S11" s="94" t="s">
        <v>75</v>
      </c>
      <c r="T11" s="66">
        <f t="shared" ref="T11:AA11" si="4">IF(SUMIFS($N$8:$N$1048576,$B$8:$B$1048576,T$8,$A$8:$A$1048576,$R9)=0,0,SUMIFS($N$8:$N$1048576,$B$8:$B$1048576,T$8,$A$8:$A$1048576,$R9))</f>
        <v>47763.30599999999</v>
      </c>
      <c r="U11" s="66">
        <f t="shared" si="4"/>
        <v>1548</v>
      </c>
      <c r="V11" s="66">
        <f t="shared" si="4"/>
        <v>417.15000000000009</v>
      </c>
      <c r="W11" s="66">
        <f t="shared" si="4"/>
        <v>1844.52</v>
      </c>
      <c r="X11" s="66">
        <f t="shared" si="4"/>
        <v>0</v>
      </c>
      <c r="Y11" s="66">
        <f t="shared" si="4"/>
        <v>0</v>
      </c>
      <c r="Z11" s="66">
        <f t="shared" si="4"/>
        <v>0</v>
      </c>
      <c r="AA11" s="66">
        <f t="shared" si="4"/>
        <v>0</v>
      </c>
      <c r="AB11" s="67">
        <f>SUM(T11:AA11)</f>
        <v>51572.975999999988</v>
      </c>
      <c r="AE11" s="99"/>
      <c r="AF11" s="108"/>
      <c r="AG11" s="108"/>
      <c r="AI11" s="131" t="s">
        <v>18</v>
      </c>
      <c r="AJ11" s="132">
        <f>AG7</f>
        <v>0</v>
      </c>
      <c r="AL11" s="154"/>
      <c r="AM11" s="155"/>
    </row>
    <row r="12" spans="1:39" s="3" customFormat="1" ht="48.75" customHeight="1" x14ac:dyDescent="0.2">
      <c r="A12" s="181" t="s">
        <v>5</v>
      </c>
      <c r="B12" s="182" t="s">
        <v>9</v>
      </c>
      <c r="C12" s="177"/>
      <c r="D12" s="193" t="s">
        <v>97</v>
      </c>
      <c r="E12" s="178" t="s">
        <v>77</v>
      </c>
      <c r="F12" s="183">
        <v>1</v>
      </c>
      <c r="G12" s="184">
        <v>1</v>
      </c>
      <c r="H12" s="185" t="s">
        <v>98</v>
      </c>
      <c r="I12" s="186">
        <v>0</v>
      </c>
      <c r="J12" s="187">
        <f t="shared" si="0"/>
        <v>0</v>
      </c>
      <c r="K12" s="188">
        <f t="shared" si="1"/>
        <v>0</v>
      </c>
      <c r="L12" s="189">
        <v>0</v>
      </c>
      <c r="M12" s="190">
        <f t="shared" si="2"/>
        <v>0</v>
      </c>
      <c r="N12" s="191">
        <f t="shared" si="3"/>
        <v>0</v>
      </c>
      <c r="O12" s="179" t="e">
        <f>(Tabela13681012142412242[[#This Row],[Valor Neg.2]]/Tabela13681012142412242[[#This Row],[R$ | VAL. TAB.]]-1)*-1</f>
        <v>#DIV/0!</v>
      </c>
      <c r="P12" s="180">
        <f>Tabela13681012142412242[[#This Row],[Valor Neg.]]*(1+$P$3)</f>
        <v>0</v>
      </c>
      <c r="Q12" s="72"/>
      <c r="R12" s="56"/>
      <c r="S12" s="56" t="s">
        <v>78</v>
      </c>
      <c r="T12" s="57">
        <f t="shared" ref="T12:AB12" si="5">IFERROR(T11/T10-1,"-")</f>
        <v>-0.80600393326607311</v>
      </c>
      <c r="U12" s="57">
        <f t="shared" si="5"/>
        <v>-0.19999999999999996</v>
      </c>
      <c r="V12" s="57">
        <f t="shared" si="5"/>
        <v>-0.73</v>
      </c>
      <c r="W12" s="57">
        <f t="shared" si="5"/>
        <v>-0.7927808297664386</v>
      </c>
      <c r="X12" s="57">
        <f t="shared" si="5"/>
        <v>-1</v>
      </c>
      <c r="Y12" s="57" t="str">
        <f t="shared" si="5"/>
        <v>-</v>
      </c>
      <c r="Z12" s="57" t="str">
        <f t="shared" si="5"/>
        <v>-</v>
      </c>
      <c r="AA12" s="57" t="str">
        <f t="shared" si="5"/>
        <v>-</v>
      </c>
      <c r="AB12" s="58">
        <f t="shared" si="5"/>
        <v>-0.80307307411654338</v>
      </c>
      <c r="AE12" s="99"/>
      <c r="AF12" s="108"/>
      <c r="AG12" s="108"/>
      <c r="AI12" s="123" t="s">
        <v>23</v>
      </c>
      <c r="AJ12" s="124">
        <v>0</v>
      </c>
      <c r="AL12" s="156"/>
      <c r="AM12" s="157"/>
    </row>
    <row r="13" spans="1:39" s="3" customFormat="1" ht="72.75" customHeight="1" x14ac:dyDescent="0.2">
      <c r="A13" s="181" t="s">
        <v>5</v>
      </c>
      <c r="B13" s="182" t="s">
        <v>13</v>
      </c>
      <c r="C13" s="177"/>
      <c r="D13" s="193" t="s">
        <v>99</v>
      </c>
      <c r="E13" s="178" t="s">
        <v>77</v>
      </c>
      <c r="F13" s="183">
        <v>190</v>
      </c>
      <c r="G13" s="184">
        <v>0.3</v>
      </c>
      <c r="H13" s="185" t="s">
        <v>100</v>
      </c>
      <c r="I13" s="186">
        <v>80.900000000000006</v>
      </c>
      <c r="J13" s="187">
        <f t="shared" si="0"/>
        <v>24.27</v>
      </c>
      <c r="K13" s="188">
        <f t="shared" si="1"/>
        <v>4611.3</v>
      </c>
      <c r="L13" s="189">
        <v>0.6</v>
      </c>
      <c r="M13" s="190">
        <f t="shared" si="2"/>
        <v>9.7080000000000002</v>
      </c>
      <c r="N13" s="191">
        <f t="shared" si="3"/>
        <v>1844.52</v>
      </c>
      <c r="O13" s="179">
        <f>(Tabela13681012142412242[[#This Row],[Valor Neg.2]]/Tabela13681012142412242[[#This Row],[R$ | VAL. TAB.]]-1)*-1</f>
        <v>0.45999999999999996</v>
      </c>
      <c r="P13" s="180">
        <f>Tabela13681012142412242[[#This Row],[Valor Neg.]]*(1+$P$3)</f>
        <v>2490.1020000000003</v>
      </c>
      <c r="Q13" s="72"/>
      <c r="R13" s="70" t="s">
        <v>8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E13" s="99"/>
      <c r="AF13" s="108"/>
      <c r="AG13" s="108"/>
      <c r="AI13" s="125" t="s">
        <v>16</v>
      </c>
      <c r="AJ13" s="126">
        <v>0</v>
      </c>
      <c r="AL13" s="158"/>
      <c r="AM13" s="159"/>
    </row>
    <row r="14" spans="1:39" s="3" customFormat="1" ht="60" customHeight="1" x14ac:dyDescent="0.2">
      <c r="A14" s="181" t="s">
        <v>5</v>
      </c>
      <c r="B14" s="182" t="s">
        <v>13</v>
      </c>
      <c r="C14" s="177"/>
      <c r="D14" s="193" t="s">
        <v>101</v>
      </c>
      <c r="E14" s="178" t="s">
        <v>77</v>
      </c>
      <c r="F14" s="183">
        <v>1</v>
      </c>
      <c r="G14" s="184">
        <v>0.3</v>
      </c>
      <c r="H14" s="185" t="s">
        <v>102</v>
      </c>
      <c r="I14" s="186">
        <v>3300</v>
      </c>
      <c r="J14" s="187">
        <f t="shared" si="0"/>
        <v>990</v>
      </c>
      <c r="K14" s="188">
        <f t="shared" si="1"/>
        <v>990</v>
      </c>
      <c r="L14" s="189">
        <v>1</v>
      </c>
      <c r="M14" s="190">
        <f t="shared" si="2"/>
        <v>0</v>
      </c>
      <c r="N14" s="191">
        <f t="shared" si="3"/>
        <v>0</v>
      </c>
      <c r="O14" s="179">
        <f>(Tabela13681012142412242[[#This Row],[Valor Neg.2]]/Tabela13681012142412242[[#This Row],[R$ | VAL. TAB.]]-1)*-1</f>
        <v>1</v>
      </c>
      <c r="P14" s="180">
        <f>Tabela13681012142412242[[#This Row],[Valor Neg.]]*(1+$P$3)</f>
        <v>0</v>
      </c>
      <c r="Q14" s="72"/>
      <c r="R14" s="53"/>
      <c r="S14" s="59" t="s">
        <v>71</v>
      </c>
      <c r="T14" s="54">
        <f t="shared" ref="T14:AA14" si="6">IF(SUMIFS($K$8:$K$1048576,$B$8:$B$1048576,T$8,$A$8:$A$1048576,$R13)=0,0,SUMIFS($K$8:$K$1048576,$B$8:$B$1048576,T$8,$A$8:$A$1048576,$R13))</f>
        <v>382241.32</v>
      </c>
      <c r="U14" s="54">
        <f t="shared" si="6"/>
        <v>0</v>
      </c>
      <c r="V14" s="54">
        <f t="shared" si="6"/>
        <v>0</v>
      </c>
      <c r="W14" s="54">
        <f t="shared" si="6"/>
        <v>0</v>
      </c>
      <c r="X14" s="54">
        <f t="shared" si="6"/>
        <v>0</v>
      </c>
      <c r="Y14" s="54">
        <f t="shared" si="6"/>
        <v>0</v>
      </c>
      <c r="Z14" s="54">
        <f t="shared" si="6"/>
        <v>0</v>
      </c>
      <c r="AA14" s="54">
        <f t="shared" si="6"/>
        <v>0</v>
      </c>
      <c r="AB14" s="55">
        <f>SUM(T14:AA14)</f>
        <v>382241.32</v>
      </c>
      <c r="AE14" s="99"/>
      <c r="AF14" s="108"/>
      <c r="AG14" s="108"/>
      <c r="AI14" s="127" t="s">
        <v>83</v>
      </c>
      <c r="AJ14" s="128">
        <v>0</v>
      </c>
      <c r="AL14" s="160"/>
      <c r="AM14" s="161"/>
    </row>
    <row r="15" spans="1:39" s="3" customFormat="1" ht="44.25" customHeight="1" x14ac:dyDescent="0.2">
      <c r="A15" s="181" t="s">
        <v>5</v>
      </c>
      <c r="B15" s="182" t="s">
        <v>13</v>
      </c>
      <c r="C15" s="177"/>
      <c r="D15" s="193" t="s">
        <v>103</v>
      </c>
      <c r="E15" s="178" t="s">
        <v>77</v>
      </c>
      <c r="F15" s="183">
        <v>1</v>
      </c>
      <c r="G15" s="184">
        <v>1</v>
      </c>
      <c r="H15" s="185" t="s">
        <v>102</v>
      </c>
      <c r="I15" s="186">
        <v>3300</v>
      </c>
      <c r="J15" s="187">
        <f t="shared" si="0"/>
        <v>3300</v>
      </c>
      <c r="K15" s="188">
        <f t="shared" si="1"/>
        <v>3300</v>
      </c>
      <c r="L15" s="189">
        <v>1</v>
      </c>
      <c r="M15" s="190">
        <f t="shared" si="2"/>
        <v>0</v>
      </c>
      <c r="N15" s="191">
        <f t="shared" si="3"/>
        <v>0</v>
      </c>
      <c r="O15" s="179">
        <f>(Tabela13681012142412242[[#This Row],[Valor Neg.2]]/Tabela13681012142412242[[#This Row],[R$ | VAL. TAB.]]-1)*-1</f>
        <v>1</v>
      </c>
      <c r="P15" s="180">
        <f>Tabela13681012142412242[[#This Row],[Valor Neg.]]*(1+$P$3)</f>
        <v>0</v>
      </c>
      <c r="Q15" s="72"/>
      <c r="R15" s="53"/>
      <c r="S15" s="95" t="s">
        <v>75</v>
      </c>
      <c r="T15" s="64">
        <f t="shared" ref="T15:AA15" si="7">IF(SUMIFS($N$8:$N$1048576,$B$8:$B$1048576,T$8,$A$8:$A$1048576,$R13)=0,0,SUMIFS($N$8:$N$1048576,$B$8:$B$1048576,T$8,$A$8:$A$1048576,$R13))</f>
        <v>209128.94760000001</v>
      </c>
      <c r="U15" s="64">
        <f t="shared" si="7"/>
        <v>0</v>
      </c>
      <c r="V15" s="64">
        <f t="shared" si="7"/>
        <v>0</v>
      </c>
      <c r="W15" s="64">
        <f t="shared" si="7"/>
        <v>0</v>
      </c>
      <c r="X15" s="64">
        <f t="shared" si="7"/>
        <v>0</v>
      </c>
      <c r="Y15" s="64">
        <f t="shared" si="7"/>
        <v>0</v>
      </c>
      <c r="Z15" s="64">
        <f t="shared" si="7"/>
        <v>0</v>
      </c>
      <c r="AA15" s="64">
        <f t="shared" si="7"/>
        <v>0</v>
      </c>
      <c r="AB15" s="65">
        <f>SUM(T15:AA15)</f>
        <v>209128.94760000001</v>
      </c>
      <c r="AE15" s="99"/>
      <c r="AF15" s="108"/>
      <c r="AG15" s="108"/>
      <c r="AI15" s="129" t="s">
        <v>85</v>
      </c>
      <c r="AJ15" s="130">
        <v>0</v>
      </c>
      <c r="AL15" s="162"/>
      <c r="AM15" s="163"/>
    </row>
    <row r="16" spans="1:39" s="3" customFormat="1" ht="58.5" customHeight="1" x14ac:dyDescent="0.2">
      <c r="A16" s="181" t="s">
        <v>5</v>
      </c>
      <c r="B16" s="182" t="s">
        <v>11</v>
      </c>
      <c r="C16" s="177"/>
      <c r="D16" s="193" t="s">
        <v>65</v>
      </c>
      <c r="E16" s="178" t="s">
        <v>66</v>
      </c>
      <c r="F16" s="183">
        <v>30</v>
      </c>
      <c r="G16" s="184">
        <v>0.25</v>
      </c>
      <c r="H16" s="185" t="s">
        <v>104</v>
      </c>
      <c r="I16" s="186">
        <v>206</v>
      </c>
      <c r="J16" s="187">
        <f t="shared" si="0"/>
        <v>51.5</v>
      </c>
      <c r="K16" s="188">
        <f t="shared" si="1"/>
        <v>1545</v>
      </c>
      <c r="L16" s="189">
        <v>0.73</v>
      </c>
      <c r="M16" s="190">
        <f t="shared" si="2"/>
        <v>13.905000000000003</v>
      </c>
      <c r="N16" s="191">
        <f t="shared" si="3"/>
        <v>417.15000000000009</v>
      </c>
      <c r="O16" s="179">
        <f>(Tabela13681012142412242[[#This Row],[Valor Neg.2]]/Tabela13681012142412242[[#This Row],[R$ | VAL. TAB.]]-1)*-1</f>
        <v>0.63549999999999995</v>
      </c>
      <c r="P16" s="180">
        <f>Tabela13681012142412242[[#This Row],[Valor Neg.]]*(1+$P$3)</f>
        <v>563.15250000000015</v>
      </c>
      <c r="Q16" s="72"/>
      <c r="R16" s="60"/>
      <c r="S16" s="61" t="s">
        <v>78</v>
      </c>
      <c r="T16" s="62">
        <f t="shared" ref="T16:AB16" si="8">IFERROR(T15/T14-1,"-")</f>
        <v>-0.45288764804391113</v>
      </c>
      <c r="U16" s="62" t="str">
        <f t="shared" si="8"/>
        <v>-</v>
      </c>
      <c r="V16" s="62" t="str">
        <f t="shared" si="8"/>
        <v>-</v>
      </c>
      <c r="W16" s="62" t="str">
        <f t="shared" si="8"/>
        <v>-</v>
      </c>
      <c r="X16" s="62" t="str">
        <f t="shared" si="8"/>
        <v>-</v>
      </c>
      <c r="Y16" s="62" t="str">
        <f t="shared" si="8"/>
        <v>-</v>
      </c>
      <c r="Z16" s="62" t="str">
        <f t="shared" si="8"/>
        <v>-</v>
      </c>
      <c r="AA16" s="62" t="str">
        <f t="shared" si="8"/>
        <v>-</v>
      </c>
      <c r="AB16" s="63">
        <f t="shared" si="8"/>
        <v>-0.45288764804391113</v>
      </c>
      <c r="AE16" s="99"/>
      <c r="AF16" s="108"/>
      <c r="AG16" s="108"/>
      <c r="AI16" s="169" t="s">
        <v>89</v>
      </c>
      <c r="AJ16" s="170">
        <v>0</v>
      </c>
      <c r="AL16" s="164"/>
      <c r="AM16" s="165"/>
    </row>
    <row r="17" spans="1:39" s="3" customFormat="1" ht="50.25" customHeight="1" x14ac:dyDescent="0.2">
      <c r="A17" s="181" t="s">
        <v>5</v>
      </c>
      <c r="B17" s="182" t="s">
        <v>11</v>
      </c>
      <c r="C17" s="177"/>
      <c r="D17" s="193" t="s">
        <v>97</v>
      </c>
      <c r="E17" s="178" t="s">
        <v>77</v>
      </c>
      <c r="F17" s="183">
        <v>1</v>
      </c>
      <c r="G17" s="184">
        <v>1</v>
      </c>
      <c r="H17" s="185" t="s">
        <v>105</v>
      </c>
      <c r="I17" s="186">
        <v>0</v>
      </c>
      <c r="J17" s="187">
        <f t="shared" si="0"/>
        <v>0</v>
      </c>
      <c r="K17" s="188">
        <f t="shared" si="1"/>
        <v>0</v>
      </c>
      <c r="L17" s="189">
        <v>1</v>
      </c>
      <c r="M17" s="190">
        <f t="shared" si="2"/>
        <v>0</v>
      </c>
      <c r="N17" s="191">
        <f t="shared" si="3"/>
        <v>0</v>
      </c>
      <c r="O17" s="179" t="e">
        <f>(Tabela13681012142412242[[#This Row],[Valor Neg.2]]/Tabela13681012142412242[[#This Row],[R$ | VAL. TAB.]]-1)*-1</f>
        <v>#DIV/0!</v>
      </c>
      <c r="P17" s="180">
        <f>Tabela13681012142412242[[#This Row],[Valor Neg.]]*(1+$P$3)</f>
        <v>0</v>
      </c>
      <c r="Q17" s="72"/>
      <c r="R17" s="32"/>
      <c r="S17" s="32" t="s">
        <v>91</v>
      </c>
      <c r="T17" s="33">
        <f t="shared" ref="T17:AA18" si="9">T14+T10</f>
        <v>628448.92000000004</v>
      </c>
      <c r="U17" s="33">
        <f t="shared" si="9"/>
        <v>1935</v>
      </c>
      <c r="V17" s="33">
        <f t="shared" si="9"/>
        <v>1545</v>
      </c>
      <c r="W17" s="33">
        <f t="shared" si="9"/>
        <v>8901.2999999999993</v>
      </c>
      <c r="X17" s="33">
        <f t="shared" si="9"/>
        <v>3300</v>
      </c>
      <c r="Y17" s="33">
        <f t="shared" si="9"/>
        <v>0</v>
      </c>
      <c r="Z17" s="33">
        <f t="shared" si="9"/>
        <v>0</v>
      </c>
      <c r="AA17" s="33">
        <f t="shared" si="9"/>
        <v>0</v>
      </c>
      <c r="AB17" s="33">
        <f>SUM(T17:AA17)</f>
        <v>644130.22000000009</v>
      </c>
      <c r="AE17" s="99"/>
      <c r="AF17" s="108"/>
      <c r="AG17" s="108"/>
      <c r="AI17" s="118"/>
      <c r="AJ17" s="119"/>
      <c r="AL17" s="164"/>
      <c r="AM17" s="165"/>
    </row>
    <row r="18" spans="1:39" s="3" customFormat="1" ht="45" customHeight="1" x14ac:dyDescent="0.2">
      <c r="A18" s="181" t="s">
        <v>5</v>
      </c>
      <c r="B18" s="182" t="s">
        <v>16</v>
      </c>
      <c r="C18" s="177"/>
      <c r="D18" s="195" t="s">
        <v>106</v>
      </c>
      <c r="E18" s="178" t="s">
        <v>77</v>
      </c>
      <c r="F18" s="183">
        <v>1</v>
      </c>
      <c r="G18" s="184">
        <v>1</v>
      </c>
      <c r="H18" s="185" t="s">
        <v>107</v>
      </c>
      <c r="I18" s="186">
        <v>3300</v>
      </c>
      <c r="J18" s="187">
        <f t="shared" si="0"/>
        <v>3300</v>
      </c>
      <c r="K18" s="188">
        <f t="shared" si="1"/>
        <v>3300</v>
      </c>
      <c r="L18" s="189">
        <v>1</v>
      </c>
      <c r="M18" s="190">
        <f t="shared" si="2"/>
        <v>0</v>
      </c>
      <c r="N18" s="191">
        <f t="shared" si="3"/>
        <v>0</v>
      </c>
      <c r="O18" s="179">
        <f>(Tabela13681012142412242[[#This Row],[Valor Neg.2]]/Tabela13681012142412242[[#This Row],[R$ | VAL. TAB.]]-1)*-1</f>
        <v>1</v>
      </c>
      <c r="P18" s="180">
        <f>Tabela13681012142412242[[#This Row],[Valor Neg.]]*(1+$P$3)</f>
        <v>0</v>
      </c>
      <c r="Q18" s="72"/>
      <c r="R18" s="32"/>
      <c r="S18" s="96" t="s">
        <v>93</v>
      </c>
      <c r="T18" s="68">
        <f t="shared" si="9"/>
        <v>256892.2536</v>
      </c>
      <c r="U18" s="68">
        <f t="shared" si="9"/>
        <v>1548</v>
      </c>
      <c r="V18" s="68">
        <f t="shared" si="9"/>
        <v>417.15000000000009</v>
      </c>
      <c r="W18" s="68">
        <f t="shared" si="9"/>
        <v>1844.52</v>
      </c>
      <c r="X18" s="68">
        <f t="shared" si="9"/>
        <v>0</v>
      </c>
      <c r="Y18" s="68">
        <f t="shared" si="9"/>
        <v>0</v>
      </c>
      <c r="Z18" s="68">
        <f t="shared" si="9"/>
        <v>0</v>
      </c>
      <c r="AA18" s="68">
        <f t="shared" si="9"/>
        <v>0</v>
      </c>
      <c r="AB18" s="68">
        <f>SUM(T18:AA18)</f>
        <v>260701.92359999998</v>
      </c>
      <c r="AE18" s="99"/>
      <c r="AF18" s="108"/>
      <c r="AG18" s="108"/>
      <c r="AI18" s="118"/>
      <c r="AJ18" s="119"/>
      <c r="AL18" s="164"/>
      <c r="AM18" s="165"/>
    </row>
    <row r="19" spans="1:39" s="3" customFormat="1" ht="45" customHeight="1" x14ac:dyDescent="0.2">
      <c r="A19" s="181" t="s">
        <v>5</v>
      </c>
      <c r="B19" s="182" t="s">
        <v>16</v>
      </c>
      <c r="C19" s="177"/>
      <c r="D19" s="193" t="s">
        <v>108</v>
      </c>
      <c r="E19" s="178" t="s">
        <v>77</v>
      </c>
      <c r="F19" s="183">
        <v>1</v>
      </c>
      <c r="G19" s="184">
        <v>1</v>
      </c>
      <c r="H19" s="185" t="s">
        <v>107</v>
      </c>
      <c r="I19" s="186">
        <v>0</v>
      </c>
      <c r="J19" s="187">
        <f t="shared" si="0"/>
        <v>0</v>
      </c>
      <c r="K19" s="188">
        <f t="shared" si="1"/>
        <v>0</v>
      </c>
      <c r="L19" s="189">
        <v>1</v>
      </c>
      <c r="M19" s="190">
        <f t="shared" si="2"/>
        <v>0</v>
      </c>
      <c r="N19" s="191">
        <f t="shared" si="3"/>
        <v>0</v>
      </c>
      <c r="O19" s="179" t="e">
        <f>(Tabela13681012142412242[[#This Row],[Valor Neg.2]]/Tabela13681012142412242[[#This Row],[R$ | VAL. TAB.]]-1)*-1</f>
        <v>#DIV/0!</v>
      </c>
      <c r="P19" s="180">
        <f>Tabela13681012142412242[[#This Row],[Valor Neg.]]*(1+$P$3)</f>
        <v>0</v>
      </c>
      <c r="Q19" s="72"/>
      <c r="R19" s="32"/>
      <c r="S19" s="32" t="s">
        <v>95</v>
      </c>
      <c r="T19" s="34">
        <f t="shared" ref="T19:AB19" si="10">IFERROR(T18/T17-1,"-")</f>
        <v>-0.59122810872202636</v>
      </c>
      <c r="U19" s="34">
        <f t="shared" si="10"/>
        <v>-0.19999999999999996</v>
      </c>
      <c r="V19" s="34">
        <f t="shared" si="10"/>
        <v>-0.73</v>
      </c>
      <c r="W19" s="34">
        <f t="shared" si="10"/>
        <v>-0.7927808297664386</v>
      </c>
      <c r="X19" s="34">
        <f t="shared" si="10"/>
        <v>-1</v>
      </c>
      <c r="Y19" s="34" t="str">
        <f t="shared" si="10"/>
        <v>-</v>
      </c>
      <c r="Z19" s="34" t="str">
        <f t="shared" si="10"/>
        <v>-</v>
      </c>
      <c r="AA19" s="34" t="str">
        <f t="shared" si="10"/>
        <v>-</v>
      </c>
      <c r="AB19" s="34">
        <f t="shared" si="10"/>
        <v>-0.59526518783732896</v>
      </c>
      <c r="AE19" s="99"/>
      <c r="AF19" s="108"/>
      <c r="AG19" s="108"/>
      <c r="AI19" s="118"/>
      <c r="AJ19" s="119"/>
      <c r="AL19" s="164"/>
      <c r="AM19" s="165"/>
    </row>
    <row r="20" spans="1:39" s="3" customFormat="1" ht="79.5" customHeight="1" x14ac:dyDescent="0.2">
      <c r="A20" s="181" t="s">
        <v>5</v>
      </c>
      <c r="B20" s="182" t="s">
        <v>16</v>
      </c>
      <c r="C20" s="177"/>
      <c r="D20" s="195" t="s">
        <v>109</v>
      </c>
      <c r="E20" s="178" t="s">
        <v>77</v>
      </c>
      <c r="F20" s="183">
        <v>1</v>
      </c>
      <c r="G20" s="184">
        <v>1</v>
      </c>
      <c r="H20" s="185" t="s">
        <v>107</v>
      </c>
      <c r="I20" s="186">
        <v>0</v>
      </c>
      <c r="J20" s="187">
        <f t="shared" si="0"/>
        <v>0</v>
      </c>
      <c r="K20" s="188">
        <f t="shared" si="1"/>
        <v>0</v>
      </c>
      <c r="L20" s="189">
        <v>1</v>
      </c>
      <c r="M20" s="190">
        <f t="shared" si="2"/>
        <v>0</v>
      </c>
      <c r="N20" s="191">
        <f t="shared" si="3"/>
        <v>0</v>
      </c>
      <c r="O20" s="179" t="e">
        <f>(Tabela13681012142412242[[#This Row],[Valor Neg.2]]/Tabela13681012142412242[[#This Row],[R$ | VAL. TAB.]]-1)*-1</f>
        <v>#DIV/0!</v>
      </c>
      <c r="P20" s="180">
        <f>Tabela13681012142412242[[#This Row],[Valor Neg.]]*(1+$P$3)</f>
        <v>0</v>
      </c>
      <c r="Q20" s="7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8"/>
      <c r="AE20" s="99"/>
      <c r="AF20" s="108"/>
      <c r="AG20" s="108"/>
      <c r="AI20" s="118"/>
      <c r="AJ20" s="120"/>
      <c r="AL20" s="164"/>
      <c r="AM20" s="166"/>
    </row>
    <row r="21" spans="1:39" s="3" customFormat="1" ht="45" customHeight="1" x14ac:dyDescent="0.2">
      <c r="A21" s="181" t="s">
        <v>8</v>
      </c>
      <c r="B21" s="182" t="s">
        <v>6</v>
      </c>
      <c r="C21" s="177" t="s">
        <v>49</v>
      </c>
      <c r="D21" s="193" t="s">
        <v>73</v>
      </c>
      <c r="E21" s="178" t="s">
        <v>74</v>
      </c>
      <c r="F21" s="183">
        <v>12</v>
      </c>
      <c r="G21" s="184">
        <v>0.42</v>
      </c>
      <c r="H21" s="185" t="s">
        <v>49</v>
      </c>
      <c r="I21" s="186">
        <v>3433</v>
      </c>
      <c r="J21" s="187">
        <f t="shared" si="0"/>
        <v>1441.86</v>
      </c>
      <c r="K21" s="188">
        <f t="shared" si="1"/>
        <v>17302.32</v>
      </c>
      <c r="L21" s="189">
        <v>0.69499999999999995</v>
      </c>
      <c r="M21" s="190">
        <f t="shared" si="2"/>
        <v>439.76730000000015</v>
      </c>
      <c r="N21" s="191">
        <f t="shared" si="3"/>
        <v>5277.2076000000015</v>
      </c>
      <c r="O21" s="179">
        <f>(Tabela13681012142412242[[#This Row],[Valor Neg.2]]/Tabela13681012142412242[[#This Row],[R$ | VAL. TAB.]]-1)*-1</f>
        <v>0.58824999999999983</v>
      </c>
      <c r="P21" s="180">
        <f>Tabela13681012142412242[[#This Row],[Valor Neg.]]*(1+$P$3)</f>
        <v>7124.230260000003</v>
      </c>
      <c r="Q21" s="72"/>
      <c r="AB21" s="6"/>
      <c r="AE21" s="99"/>
      <c r="AF21" s="108"/>
      <c r="AG21" s="108"/>
      <c r="AI21" s="118"/>
      <c r="AJ21" s="120"/>
      <c r="AL21" s="164"/>
      <c r="AM21" s="166"/>
    </row>
    <row r="22" spans="1:39" s="3" customFormat="1" ht="72.75" customHeight="1" x14ac:dyDescent="0.2">
      <c r="A22" s="181" t="s">
        <v>8</v>
      </c>
      <c r="B22" s="182" t="s">
        <v>6</v>
      </c>
      <c r="C22" s="177" t="s">
        <v>49</v>
      </c>
      <c r="D22" s="193" t="s">
        <v>76</v>
      </c>
      <c r="E22" s="178" t="s">
        <v>77</v>
      </c>
      <c r="F22" s="183">
        <v>1</v>
      </c>
      <c r="G22" s="184">
        <v>1</v>
      </c>
      <c r="H22" s="185" t="s">
        <v>49</v>
      </c>
      <c r="I22" s="186">
        <v>3300</v>
      </c>
      <c r="J22" s="187">
        <f t="shared" si="0"/>
        <v>3300</v>
      </c>
      <c r="K22" s="188">
        <f t="shared" si="1"/>
        <v>3300</v>
      </c>
      <c r="L22" s="189">
        <v>1</v>
      </c>
      <c r="M22" s="190">
        <f t="shared" si="2"/>
        <v>0</v>
      </c>
      <c r="N22" s="191">
        <f t="shared" si="3"/>
        <v>0</v>
      </c>
      <c r="O22" s="179">
        <f>(Tabela13681012142412242[[#This Row],[Valor Neg.2]]/Tabela13681012142412242[[#This Row],[R$ | VAL. TAB.]]-1)*-1</f>
        <v>1</v>
      </c>
      <c r="P22" s="180">
        <f>Tabela13681012142412242[[#This Row],[Valor Neg.]]*(1+$P$3)</f>
        <v>0</v>
      </c>
      <c r="Q22" s="72"/>
      <c r="R22" s="97"/>
      <c r="W22" s="22"/>
      <c r="X22" s="22"/>
      <c r="Y22" s="22"/>
      <c r="Z22" s="22"/>
      <c r="AA22" s="22"/>
      <c r="AB22" s="23"/>
      <c r="AE22" s="99"/>
      <c r="AF22" s="108"/>
      <c r="AG22" s="108"/>
      <c r="AI22" s="121"/>
      <c r="AJ22" s="122"/>
      <c r="AL22" s="167"/>
      <c r="AM22" s="168"/>
    </row>
    <row r="23" spans="1:39" s="3" customFormat="1" ht="45" customHeight="1" x14ac:dyDescent="0.2">
      <c r="A23" s="181" t="s">
        <v>8</v>
      </c>
      <c r="B23" s="182" t="s">
        <v>6</v>
      </c>
      <c r="C23" s="177"/>
      <c r="D23" s="193" t="s">
        <v>79</v>
      </c>
      <c r="E23" s="178" t="s">
        <v>80</v>
      </c>
      <c r="F23" s="183">
        <v>1</v>
      </c>
      <c r="G23" s="184">
        <v>1</v>
      </c>
      <c r="H23" s="185" t="s">
        <v>81</v>
      </c>
      <c r="I23" s="186">
        <v>8729</v>
      </c>
      <c r="J23" s="187">
        <f t="shared" si="0"/>
        <v>8729</v>
      </c>
      <c r="K23" s="188">
        <f t="shared" si="1"/>
        <v>8729</v>
      </c>
      <c r="L23" s="189">
        <v>0.22</v>
      </c>
      <c r="M23" s="190">
        <f t="shared" si="2"/>
        <v>6808.62</v>
      </c>
      <c r="N23" s="191">
        <f t="shared" si="3"/>
        <v>6808.62</v>
      </c>
      <c r="O23" s="179">
        <f>(Tabela13681012142412242[[#This Row],[Valor Neg.2]]/Tabela13681012142412242[[#This Row],[R$ | VAL. TAB.]]-1)*-1</f>
        <v>-5.3000000000000158E-2</v>
      </c>
      <c r="P23" s="180">
        <f>Tabela13681012142412242[[#This Row],[Valor Neg.]]*(1+$P$3)</f>
        <v>9191.6370000000006</v>
      </c>
      <c r="Q23" s="72"/>
      <c r="R23" s="97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99"/>
      <c r="AF23" s="108"/>
      <c r="AG23" s="108"/>
    </row>
    <row r="24" spans="1:39" s="3" customFormat="1" ht="45" customHeight="1" x14ac:dyDescent="0.2">
      <c r="A24" s="181" t="s">
        <v>8</v>
      </c>
      <c r="B24" s="182" t="s">
        <v>6</v>
      </c>
      <c r="C24" s="177"/>
      <c r="D24" s="193" t="s">
        <v>79</v>
      </c>
      <c r="E24" s="178" t="s">
        <v>80</v>
      </c>
      <c r="F24" s="183">
        <v>1</v>
      </c>
      <c r="G24" s="184">
        <v>1</v>
      </c>
      <c r="H24" s="185" t="s">
        <v>82</v>
      </c>
      <c r="I24" s="186">
        <v>12842</v>
      </c>
      <c r="J24" s="187">
        <f t="shared" si="0"/>
        <v>12842</v>
      </c>
      <c r="K24" s="188">
        <f t="shared" si="1"/>
        <v>12842</v>
      </c>
      <c r="L24" s="189">
        <v>0.22</v>
      </c>
      <c r="M24" s="190">
        <f t="shared" si="2"/>
        <v>10016.76</v>
      </c>
      <c r="N24" s="191">
        <f t="shared" si="3"/>
        <v>10016.76</v>
      </c>
      <c r="O24" s="179">
        <f>(Tabela13681012142412242[[#This Row],[Valor Neg.2]]/Tabela13681012142412242[[#This Row],[R$ | VAL. TAB.]]-1)*-1</f>
        <v>-5.3000000000000158E-2</v>
      </c>
      <c r="P24" s="180">
        <f>Tabela13681012142412242[[#This Row],[Valor Neg.]]*(1+$P$3)</f>
        <v>13522.626000000002</v>
      </c>
      <c r="Q24" s="72"/>
      <c r="R24" s="97"/>
      <c r="S24" s="4"/>
      <c r="AB24" s="6"/>
      <c r="AE24" s="99"/>
      <c r="AF24" s="108"/>
      <c r="AG24" s="108"/>
    </row>
    <row r="25" spans="1:39" s="3" customFormat="1" ht="45" customHeight="1" x14ac:dyDescent="0.2">
      <c r="A25" s="181" t="s">
        <v>8</v>
      </c>
      <c r="B25" s="182" t="s">
        <v>6</v>
      </c>
      <c r="C25" s="177"/>
      <c r="D25" s="193" t="s">
        <v>79</v>
      </c>
      <c r="E25" s="178" t="s">
        <v>80</v>
      </c>
      <c r="F25" s="183">
        <v>1</v>
      </c>
      <c r="G25" s="184">
        <v>1</v>
      </c>
      <c r="H25" s="185" t="s">
        <v>84</v>
      </c>
      <c r="I25" s="186">
        <v>8204</v>
      </c>
      <c r="J25" s="187">
        <f t="shared" si="0"/>
        <v>8204</v>
      </c>
      <c r="K25" s="188">
        <f t="shared" si="1"/>
        <v>8204</v>
      </c>
      <c r="L25" s="189">
        <v>0.21</v>
      </c>
      <c r="M25" s="190">
        <f t="shared" si="2"/>
        <v>6481.16</v>
      </c>
      <c r="N25" s="191">
        <f t="shared" si="3"/>
        <v>6481.16</v>
      </c>
      <c r="O25" s="179">
        <f>(Tabela13681012142412242[[#This Row],[Valor Neg.2]]/Tabela13681012142412242[[#This Row],[R$ | VAL. TAB.]]-1)*-1</f>
        <v>-6.6500000000000004E-2</v>
      </c>
      <c r="P25" s="180">
        <f>Tabela13681012142412242[[#This Row],[Valor Neg.]]*(1+$P$3)</f>
        <v>8749.5660000000007</v>
      </c>
      <c r="Q25" s="72"/>
      <c r="R25" s="97"/>
      <c r="S25" s="4"/>
      <c r="AB25" s="6"/>
      <c r="AE25" s="99"/>
      <c r="AF25" s="108"/>
      <c r="AG25" s="108"/>
    </row>
    <row r="26" spans="1:39" s="3" customFormat="1" ht="45" customHeight="1" x14ac:dyDescent="0.2">
      <c r="A26" s="181" t="s">
        <v>8</v>
      </c>
      <c r="B26" s="182" t="s">
        <v>6</v>
      </c>
      <c r="C26" s="177"/>
      <c r="D26" s="193" t="s">
        <v>86</v>
      </c>
      <c r="E26" s="178" t="s">
        <v>87</v>
      </c>
      <c r="F26" s="183">
        <v>1</v>
      </c>
      <c r="G26" s="184">
        <v>1</v>
      </c>
      <c r="H26" s="192" t="s">
        <v>88</v>
      </c>
      <c r="I26" s="186">
        <v>279674</v>
      </c>
      <c r="J26" s="187">
        <f t="shared" si="0"/>
        <v>279674</v>
      </c>
      <c r="K26" s="188">
        <f t="shared" si="1"/>
        <v>279674</v>
      </c>
      <c r="L26" s="189">
        <v>0.5</v>
      </c>
      <c r="M26" s="190">
        <f t="shared" si="2"/>
        <v>139837</v>
      </c>
      <c r="N26" s="191">
        <f t="shared" si="3"/>
        <v>139837</v>
      </c>
      <c r="O26" s="179">
        <f>(Tabela13681012142412242[[#This Row],[Valor Neg.2]]/Tabela13681012142412242[[#This Row],[R$ | VAL. TAB.]]-1)*-1</f>
        <v>0.32499999999999996</v>
      </c>
      <c r="P26" s="180">
        <f>Tabela13681012142412242[[#This Row],[Valor Neg.]]*(1+$P$3)</f>
        <v>188779.95</v>
      </c>
      <c r="Q26" s="72"/>
      <c r="R26" s="97"/>
      <c r="S26" s="4"/>
      <c r="AB26" s="6"/>
      <c r="AE26" s="99"/>
      <c r="AF26" s="108"/>
      <c r="AG26" s="108"/>
    </row>
    <row r="27" spans="1:39" s="3" customFormat="1" ht="45" customHeight="1" x14ac:dyDescent="0.2">
      <c r="A27" s="181" t="s">
        <v>8</v>
      </c>
      <c r="B27" s="182" t="s">
        <v>6</v>
      </c>
      <c r="C27" s="177"/>
      <c r="D27" s="193" t="s">
        <v>79</v>
      </c>
      <c r="E27" s="178" t="s">
        <v>80</v>
      </c>
      <c r="F27" s="183">
        <v>1</v>
      </c>
      <c r="G27" s="184">
        <v>1</v>
      </c>
      <c r="H27" s="185" t="s">
        <v>90</v>
      </c>
      <c r="I27" s="186">
        <v>8348</v>
      </c>
      <c r="J27" s="187">
        <f t="shared" si="0"/>
        <v>8348</v>
      </c>
      <c r="K27" s="188">
        <f t="shared" si="1"/>
        <v>8348</v>
      </c>
      <c r="L27" s="189">
        <v>0.22</v>
      </c>
      <c r="M27" s="190">
        <f t="shared" si="2"/>
        <v>6511.4400000000005</v>
      </c>
      <c r="N27" s="191">
        <f t="shared" si="3"/>
        <v>6511.4400000000005</v>
      </c>
      <c r="O27" s="179">
        <f>(Tabela13681012142412242[[#This Row],[Valor Neg.2]]/Tabela13681012142412242[[#This Row],[R$ | VAL. TAB.]]-1)*-1</f>
        <v>-5.3000000000000158E-2</v>
      </c>
      <c r="P27" s="180">
        <f>Tabela13681012142412242[[#This Row],[Valor Neg.]]*(1+$P$3)</f>
        <v>8790.4440000000013</v>
      </c>
      <c r="Q27" s="72"/>
      <c r="R27" s="97"/>
      <c r="S27" s="4"/>
      <c r="AB27" s="6"/>
      <c r="AE27" s="99"/>
      <c r="AF27" s="108"/>
      <c r="AG27" s="108"/>
    </row>
    <row r="28" spans="1:39" s="3" customFormat="1" ht="45" customHeight="1" x14ac:dyDescent="0.2">
      <c r="A28" s="181" t="s">
        <v>8</v>
      </c>
      <c r="B28" s="182" t="s">
        <v>6</v>
      </c>
      <c r="C28" s="177"/>
      <c r="D28" s="193" t="s">
        <v>79</v>
      </c>
      <c r="E28" s="178" t="s">
        <v>80</v>
      </c>
      <c r="F28" s="183">
        <v>1</v>
      </c>
      <c r="G28" s="184">
        <v>1</v>
      </c>
      <c r="H28" s="185" t="s">
        <v>92</v>
      </c>
      <c r="I28" s="186">
        <v>17827</v>
      </c>
      <c r="J28" s="187">
        <f t="shared" si="0"/>
        <v>17827</v>
      </c>
      <c r="K28" s="188">
        <f t="shared" si="1"/>
        <v>17827</v>
      </c>
      <c r="L28" s="189">
        <v>0.22</v>
      </c>
      <c r="M28" s="190">
        <f t="shared" si="2"/>
        <v>13905.06</v>
      </c>
      <c r="N28" s="191">
        <f t="shared" si="3"/>
        <v>13905.06</v>
      </c>
      <c r="O28" s="179">
        <f>(Tabela13681012142412242[[#This Row],[Valor Neg.2]]/Tabela13681012142412242[[#This Row],[R$ | VAL. TAB.]]-1)*-1</f>
        <v>-5.3000000000000158E-2</v>
      </c>
      <c r="P28" s="180">
        <f>Tabela13681012142412242[[#This Row],[Valor Neg.]]*(1+$P$3)</f>
        <v>18771.831000000002</v>
      </c>
      <c r="Q28" s="72"/>
      <c r="R28" s="97"/>
      <c r="S28" s="4"/>
      <c r="AB28" s="6"/>
      <c r="AE28" s="99"/>
      <c r="AF28" s="108"/>
      <c r="AG28" s="108"/>
    </row>
    <row r="29" spans="1:39" s="3" customFormat="1" ht="45" customHeight="1" x14ac:dyDescent="0.2">
      <c r="A29" s="181" t="s">
        <v>8</v>
      </c>
      <c r="B29" s="182" t="s">
        <v>6</v>
      </c>
      <c r="C29" s="177"/>
      <c r="D29" s="194" t="s">
        <v>79</v>
      </c>
      <c r="E29" s="178" t="s">
        <v>80</v>
      </c>
      <c r="F29" s="183">
        <v>1</v>
      </c>
      <c r="G29" s="184">
        <v>1</v>
      </c>
      <c r="H29" s="185" t="s">
        <v>94</v>
      </c>
      <c r="I29" s="186">
        <v>26015</v>
      </c>
      <c r="J29" s="187">
        <f t="shared" si="0"/>
        <v>26015</v>
      </c>
      <c r="K29" s="188">
        <f t="shared" si="1"/>
        <v>26015</v>
      </c>
      <c r="L29" s="189">
        <v>0.22</v>
      </c>
      <c r="M29" s="190">
        <f t="shared" si="2"/>
        <v>20291.7</v>
      </c>
      <c r="N29" s="191">
        <f t="shared" si="3"/>
        <v>20291.7</v>
      </c>
      <c r="O29" s="179">
        <f>(Tabela13681012142412242[[#This Row],[Valor Neg.2]]/Tabela13681012142412242[[#This Row],[R$ | VAL. TAB.]]-1)*-1</f>
        <v>-5.3000000000000158E-2</v>
      </c>
      <c r="P29" s="180">
        <f>Tabela13681012142412242[[#This Row],[Valor Neg.]]*(1+$P$3)</f>
        <v>27393.795000000002</v>
      </c>
      <c r="Q29" s="72"/>
      <c r="R29" s="97"/>
      <c r="S29" s="4"/>
      <c r="AB29" s="6"/>
      <c r="AE29" s="99"/>
      <c r="AF29" s="108"/>
      <c r="AG29" s="108"/>
    </row>
    <row r="30" spans="1:39" s="3" customFormat="1" ht="65.25" customHeight="1" x14ac:dyDescent="0.2">
      <c r="A30" s="1"/>
      <c r="B30" s="176"/>
      <c r="C30" s="86"/>
      <c r="D30" s="87"/>
      <c r="E30" s="1"/>
      <c r="F30" s="88"/>
      <c r="G30" s="1"/>
      <c r="H30" s="89"/>
      <c r="I30" s="90"/>
      <c r="J30" s="90"/>
      <c r="K30" s="90"/>
      <c r="L30" s="1"/>
      <c r="M30" s="90"/>
      <c r="N30" s="91"/>
      <c r="O30" s="73"/>
      <c r="P30" s="73"/>
      <c r="Q30" s="72"/>
      <c r="R30" s="97"/>
      <c r="S30" s="4"/>
      <c r="AB30" s="6"/>
      <c r="AE30" s="99"/>
      <c r="AF30" s="108"/>
      <c r="AG30" s="108"/>
    </row>
    <row r="31" spans="1:39" s="3" customFormat="1" ht="13.5" customHeight="1" x14ac:dyDescent="0.2">
      <c r="A31" s="196" t="s">
        <v>110</v>
      </c>
      <c r="B31" s="176"/>
      <c r="C31" s="86"/>
      <c r="D31" s="87"/>
      <c r="E31" s="1"/>
      <c r="F31" s="88"/>
      <c r="G31" s="1"/>
      <c r="H31" s="89"/>
      <c r="I31" s="90"/>
      <c r="J31" s="90"/>
      <c r="K31" s="90"/>
      <c r="L31" s="1"/>
      <c r="M31" s="90"/>
      <c r="N31" s="91"/>
      <c r="O31" s="73"/>
      <c r="P31" s="73"/>
      <c r="Q31" s="72"/>
      <c r="R31" s="97"/>
      <c r="S31" s="4"/>
      <c r="AB31" s="6"/>
      <c r="AE31" s="99"/>
      <c r="AF31" s="108"/>
      <c r="AG31" s="108"/>
    </row>
    <row r="32" spans="1:39" s="3" customFormat="1" ht="45" customHeight="1" x14ac:dyDescent="0.2">
      <c r="A32" s="1"/>
      <c r="B32" s="176"/>
      <c r="C32" s="86"/>
      <c r="D32" s="87"/>
      <c r="E32" s="1"/>
      <c r="F32" s="88"/>
      <c r="G32" s="1"/>
      <c r="H32" s="89"/>
      <c r="I32" s="90"/>
      <c r="J32" s="90"/>
      <c r="K32" s="90"/>
      <c r="L32" s="1"/>
      <c r="M32" s="90"/>
      <c r="N32" s="91"/>
      <c r="O32" s="73"/>
      <c r="P32" s="73"/>
      <c r="Q32" s="72"/>
      <c r="R32" s="97"/>
      <c r="S32" s="4"/>
      <c r="AB32" s="6"/>
      <c r="AE32" s="99"/>
      <c r="AF32" s="108"/>
      <c r="AG32" s="108"/>
    </row>
    <row r="33" spans="1:33" s="3" customFormat="1" ht="67.5" customHeight="1" x14ac:dyDescent="0.2">
      <c r="A33" s="1"/>
      <c r="B33" s="176"/>
      <c r="C33" s="86"/>
      <c r="D33" s="87"/>
      <c r="E33" s="1"/>
      <c r="F33" s="88"/>
      <c r="G33" s="1"/>
      <c r="H33" s="89"/>
      <c r="I33" s="90"/>
      <c r="J33" s="90"/>
      <c r="K33" s="90"/>
      <c r="L33" s="1"/>
      <c r="M33" s="90"/>
      <c r="N33" s="91"/>
      <c r="O33" s="73"/>
      <c r="P33" s="73"/>
      <c r="Q33" s="72"/>
      <c r="R33" s="97"/>
      <c r="S33" s="4"/>
      <c r="AB33" s="6"/>
      <c r="AE33" s="99"/>
      <c r="AF33" s="108"/>
      <c r="AG33" s="108"/>
    </row>
    <row r="34" spans="1:33" s="3" customFormat="1" ht="45" customHeight="1" x14ac:dyDescent="0.2">
      <c r="A34" s="1"/>
      <c r="B34" s="176"/>
      <c r="C34" s="86"/>
      <c r="D34" s="87"/>
      <c r="E34" s="1"/>
      <c r="F34" s="88"/>
      <c r="G34" s="1"/>
      <c r="H34" s="89"/>
      <c r="I34" s="90"/>
      <c r="J34" s="90"/>
      <c r="K34" s="90"/>
      <c r="L34" s="1"/>
      <c r="M34" s="90"/>
      <c r="N34" s="91"/>
      <c r="O34" s="73"/>
      <c r="P34" s="73"/>
      <c r="Q34" s="72"/>
      <c r="R34" s="97"/>
      <c r="S34" s="4"/>
      <c r="AB34" s="6"/>
      <c r="AE34" s="99"/>
      <c r="AF34" s="108"/>
      <c r="AG34" s="108"/>
    </row>
    <row r="35" spans="1:33" s="3" customFormat="1" ht="45" customHeight="1" x14ac:dyDescent="0.2">
      <c r="A35" s="1"/>
      <c r="B35" s="176"/>
      <c r="C35" s="86"/>
      <c r="D35" s="87"/>
      <c r="E35" s="1"/>
      <c r="F35" s="88"/>
      <c r="G35" s="1"/>
      <c r="H35" s="89"/>
      <c r="I35" s="90"/>
      <c r="J35" s="90"/>
      <c r="K35" s="90"/>
      <c r="L35" s="1"/>
      <c r="M35" s="90"/>
      <c r="N35" s="91"/>
      <c r="O35" s="73"/>
      <c r="P35" s="73"/>
      <c r="Q35" s="72"/>
      <c r="R35" s="97"/>
      <c r="S35" s="4"/>
      <c r="AB35" s="6"/>
      <c r="AE35" s="99"/>
      <c r="AF35" s="108"/>
      <c r="AG35" s="108"/>
    </row>
    <row r="36" spans="1:33" s="3" customFormat="1" ht="45" customHeight="1" x14ac:dyDescent="0.2">
      <c r="A36" s="1"/>
      <c r="B36" s="176"/>
      <c r="C36" s="86"/>
      <c r="D36" s="87"/>
      <c r="E36" s="1"/>
      <c r="F36" s="88"/>
      <c r="G36" s="1"/>
      <c r="H36" s="89"/>
      <c r="I36" s="90"/>
      <c r="J36" s="90"/>
      <c r="K36" s="90"/>
      <c r="L36" s="1"/>
      <c r="M36" s="90"/>
      <c r="N36" s="91"/>
      <c r="O36" s="73"/>
      <c r="P36" s="73"/>
      <c r="Q36" s="72"/>
      <c r="R36" s="97"/>
      <c r="S36" s="4"/>
      <c r="AB36" s="6"/>
      <c r="AE36" s="99"/>
      <c r="AF36" s="108"/>
      <c r="AG36" s="108"/>
    </row>
    <row r="37" spans="1:33" s="3" customFormat="1" ht="45" customHeight="1" x14ac:dyDescent="0.2">
      <c r="A37" s="1"/>
      <c r="B37" s="176"/>
      <c r="C37" s="86"/>
      <c r="D37" s="87"/>
      <c r="E37" s="1"/>
      <c r="F37" s="88"/>
      <c r="G37" s="1"/>
      <c r="H37" s="89"/>
      <c r="I37" s="90"/>
      <c r="J37" s="90"/>
      <c r="K37" s="90"/>
      <c r="L37" s="1"/>
      <c r="M37" s="90"/>
      <c r="N37" s="91"/>
      <c r="O37" s="73"/>
      <c r="P37" s="73"/>
      <c r="Q37" s="72"/>
      <c r="R37" s="97"/>
      <c r="S37" s="4"/>
      <c r="AB37" s="6"/>
      <c r="AE37" s="99"/>
      <c r="AF37" s="108"/>
      <c r="AG37" s="108"/>
    </row>
    <row r="38" spans="1:33" s="3" customFormat="1" ht="45" customHeight="1" x14ac:dyDescent="0.2">
      <c r="A38" s="1"/>
      <c r="B38" s="176"/>
      <c r="C38" s="86"/>
      <c r="D38" s="87"/>
      <c r="E38" s="1"/>
      <c r="F38" s="88"/>
      <c r="G38" s="1"/>
      <c r="H38" s="89"/>
      <c r="I38" s="90"/>
      <c r="J38" s="90"/>
      <c r="K38" s="90"/>
      <c r="L38" s="1"/>
      <c r="M38" s="90"/>
      <c r="N38" s="91"/>
      <c r="O38" s="73"/>
      <c r="P38" s="73"/>
      <c r="Q38" s="72"/>
      <c r="R38" s="97"/>
      <c r="S38" s="4"/>
      <c r="AB38" s="6"/>
      <c r="AE38" s="99"/>
      <c r="AF38" s="108"/>
      <c r="AG38" s="108"/>
    </row>
    <row r="39" spans="1:33" s="3" customFormat="1" ht="66" customHeight="1" x14ac:dyDescent="0.2">
      <c r="A39" s="1"/>
      <c r="B39" s="176"/>
      <c r="C39" s="86"/>
      <c r="D39" s="87"/>
      <c r="E39" s="1"/>
      <c r="F39" s="88"/>
      <c r="G39" s="1"/>
      <c r="H39" s="89"/>
      <c r="I39" s="90"/>
      <c r="J39" s="90"/>
      <c r="K39" s="90"/>
      <c r="L39" s="1"/>
      <c r="M39" s="90"/>
      <c r="N39" s="91"/>
      <c r="O39" s="73"/>
      <c r="P39" s="73"/>
      <c r="Q39" s="72"/>
      <c r="R39" s="97"/>
      <c r="S39" s="4"/>
      <c r="AB39" s="6"/>
      <c r="AE39" s="99"/>
      <c r="AF39" s="108"/>
      <c r="AG39" s="108"/>
    </row>
    <row r="40" spans="1:33" s="3" customFormat="1" ht="55.5" customHeight="1" x14ac:dyDescent="0.2">
      <c r="A40" s="1"/>
      <c r="B40" s="176"/>
      <c r="C40" s="86"/>
      <c r="D40" s="87"/>
      <c r="E40" s="1"/>
      <c r="F40" s="88"/>
      <c r="G40" s="1"/>
      <c r="H40" s="89"/>
      <c r="I40" s="90"/>
      <c r="J40" s="90"/>
      <c r="K40" s="90"/>
      <c r="L40" s="1"/>
      <c r="M40" s="90"/>
      <c r="N40" s="91"/>
      <c r="O40" s="73"/>
      <c r="P40" s="73"/>
      <c r="Q40" s="72"/>
      <c r="R40" s="97"/>
      <c r="S40" s="4"/>
      <c r="AB40" s="6"/>
      <c r="AE40" s="99"/>
      <c r="AF40" s="108"/>
      <c r="AG40" s="108"/>
    </row>
    <row r="41" spans="1:33" s="3" customFormat="1" ht="45" customHeight="1" x14ac:dyDescent="0.2">
      <c r="A41" s="1"/>
      <c r="B41" s="176"/>
      <c r="C41" s="86"/>
      <c r="D41" s="87"/>
      <c r="E41" s="1"/>
      <c r="F41" s="88"/>
      <c r="G41" s="1"/>
      <c r="H41" s="89"/>
      <c r="I41" s="90"/>
      <c r="J41" s="90"/>
      <c r="K41" s="90"/>
      <c r="L41" s="1"/>
      <c r="M41" s="90"/>
      <c r="N41" s="91"/>
      <c r="O41" s="73"/>
      <c r="P41" s="73"/>
      <c r="Q41" s="72"/>
      <c r="R41" s="97"/>
      <c r="S41" s="4"/>
      <c r="AB41" s="6"/>
      <c r="AE41" s="99"/>
      <c r="AF41" s="108"/>
      <c r="AG41" s="108"/>
    </row>
    <row r="42" spans="1:33" s="3" customFormat="1" ht="45" customHeight="1" x14ac:dyDescent="0.2">
      <c r="A42" s="1"/>
      <c r="B42" s="176"/>
      <c r="C42" s="86"/>
      <c r="D42" s="87"/>
      <c r="E42" s="1"/>
      <c r="F42" s="88"/>
      <c r="G42" s="1"/>
      <c r="H42" s="89"/>
      <c r="I42" s="90"/>
      <c r="J42" s="90"/>
      <c r="K42" s="90"/>
      <c r="L42" s="1"/>
      <c r="M42" s="90"/>
      <c r="N42" s="91"/>
      <c r="O42" s="73"/>
      <c r="P42" s="73"/>
      <c r="Q42" s="72"/>
      <c r="R42" s="97"/>
      <c r="S42" s="4"/>
      <c r="AB42" s="6"/>
      <c r="AE42" s="99"/>
      <c r="AF42" s="108"/>
      <c r="AG42" s="108"/>
    </row>
    <row r="43" spans="1:33" s="3" customFormat="1" ht="45" customHeight="1" x14ac:dyDescent="0.2">
      <c r="A43" s="1"/>
      <c r="B43" s="176"/>
      <c r="C43" s="86"/>
      <c r="D43" s="87"/>
      <c r="E43" s="1"/>
      <c r="F43" s="88"/>
      <c r="G43" s="1"/>
      <c r="H43" s="89"/>
      <c r="I43" s="90"/>
      <c r="J43" s="90"/>
      <c r="K43" s="90"/>
      <c r="L43" s="1"/>
      <c r="M43" s="90"/>
      <c r="N43" s="91"/>
      <c r="O43" s="73"/>
      <c r="P43" s="73"/>
      <c r="Q43" s="72"/>
      <c r="R43" s="97"/>
      <c r="S43" s="4"/>
      <c r="AB43" s="6"/>
      <c r="AE43" s="99"/>
      <c r="AF43" s="108"/>
      <c r="AG43" s="108"/>
    </row>
    <row r="44" spans="1:33" s="3" customFormat="1" ht="45" customHeight="1" x14ac:dyDescent="0.2">
      <c r="A44" s="1"/>
      <c r="B44" s="176"/>
      <c r="C44" s="86"/>
      <c r="D44" s="87"/>
      <c r="E44" s="1"/>
      <c r="F44" s="88"/>
      <c r="G44" s="1"/>
      <c r="H44" s="89"/>
      <c r="I44" s="90"/>
      <c r="J44" s="90"/>
      <c r="K44" s="90"/>
      <c r="L44" s="1"/>
      <c r="M44" s="90"/>
      <c r="N44" s="91"/>
      <c r="O44" s="73"/>
      <c r="P44" s="73"/>
      <c r="Q44" s="72"/>
      <c r="R44" s="97"/>
      <c r="S44" s="4"/>
      <c r="AB44" s="6"/>
      <c r="AE44" s="99"/>
      <c r="AF44" s="108"/>
      <c r="AG44" s="108"/>
    </row>
    <row r="45" spans="1:33" s="3" customFormat="1" ht="45" customHeight="1" x14ac:dyDescent="0.2">
      <c r="A45" s="1"/>
      <c r="B45" s="176"/>
      <c r="C45" s="86"/>
      <c r="D45" s="87"/>
      <c r="E45" s="1"/>
      <c r="F45" s="88"/>
      <c r="G45" s="1"/>
      <c r="H45" s="89"/>
      <c r="I45" s="90"/>
      <c r="J45" s="90"/>
      <c r="K45" s="90"/>
      <c r="L45" s="1"/>
      <c r="M45" s="90"/>
      <c r="N45" s="91"/>
      <c r="O45" s="73"/>
      <c r="P45" s="73"/>
      <c r="Q45" s="72"/>
      <c r="R45" s="97"/>
      <c r="S45" s="4"/>
      <c r="AB45" s="6"/>
      <c r="AE45" s="99"/>
      <c r="AF45" s="108"/>
      <c r="AG45" s="108"/>
    </row>
    <row r="46" spans="1:33" s="3" customFormat="1" ht="45" customHeight="1" x14ac:dyDescent="0.2">
      <c r="A46" s="1"/>
      <c r="B46" s="176"/>
      <c r="C46" s="86"/>
      <c r="D46" s="87"/>
      <c r="E46" s="1"/>
      <c r="F46" s="88"/>
      <c r="G46" s="1"/>
      <c r="H46" s="89"/>
      <c r="I46" s="90"/>
      <c r="J46" s="90"/>
      <c r="K46" s="90"/>
      <c r="L46" s="1"/>
      <c r="M46" s="90"/>
      <c r="N46" s="91"/>
      <c r="O46" s="73"/>
      <c r="P46" s="73"/>
      <c r="Q46" s="72"/>
      <c r="R46" s="97"/>
      <c r="S46" s="4"/>
      <c r="AB46" s="6"/>
      <c r="AE46" s="99"/>
      <c r="AF46" s="108"/>
      <c r="AG46" s="108"/>
    </row>
    <row r="47" spans="1:33" s="3" customFormat="1" ht="45" customHeight="1" x14ac:dyDescent="0.2">
      <c r="A47" s="1"/>
      <c r="B47" s="176"/>
      <c r="C47" s="86"/>
      <c r="D47" s="87"/>
      <c r="E47" s="1"/>
      <c r="F47" s="88"/>
      <c r="G47" s="1"/>
      <c r="H47" s="89"/>
      <c r="I47" s="90"/>
      <c r="J47" s="90"/>
      <c r="K47" s="90"/>
      <c r="L47" s="1"/>
      <c r="M47" s="90"/>
      <c r="N47" s="91"/>
      <c r="O47" s="73"/>
      <c r="P47" s="73"/>
      <c r="Q47" s="72"/>
      <c r="R47" s="97"/>
      <c r="S47" s="4"/>
      <c r="AB47" s="6"/>
      <c r="AE47" s="99"/>
      <c r="AF47" s="108"/>
      <c r="AG47" s="108"/>
    </row>
    <row r="48" spans="1:33" s="3" customFormat="1" ht="45" customHeight="1" x14ac:dyDescent="0.2">
      <c r="A48" s="1"/>
      <c r="B48" s="176"/>
      <c r="C48" s="86"/>
      <c r="D48" s="87"/>
      <c r="E48" s="1"/>
      <c r="F48" s="88"/>
      <c r="G48" s="1"/>
      <c r="H48" s="89"/>
      <c r="I48" s="90"/>
      <c r="J48" s="90"/>
      <c r="K48" s="90"/>
      <c r="L48" s="1"/>
      <c r="M48" s="90"/>
      <c r="N48" s="91"/>
      <c r="O48" s="73"/>
      <c r="P48" s="73"/>
      <c r="Q48" s="72"/>
      <c r="R48" s="97"/>
      <c r="S48" s="4"/>
      <c r="AB48" s="6"/>
      <c r="AE48" s="99"/>
      <c r="AF48" s="108"/>
      <c r="AG48" s="108"/>
    </row>
    <row r="49" spans="1:33" s="3" customFormat="1" ht="45" customHeight="1" x14ac:dyDescent="0.2">
      <c r="A49" s="1"/>
      <c r="B49" s="176"/>
      <c r="C49" s="86"/>
      <c r="D49" s="87"/>
      <c r="E49" s="1"/>
      <c r="F49" s="88"/>
      <c r="G49" s="1"/>
      <c r="H49" s="89"/>
      <c r="I49" s="90"/>
      <c r="J49" s="90"/>
      <c r="K49" s="90"/>
      <c r="L49" s="1"/>
      <c r="M49" s="90"/>
      <c r="N49" s="91"/>
      <c r="O49" s="73"/>
      <c r="P49" s="73"/>
      <c r="Q49" s="72"/>
      <c r="R49" s="97"/>
      <c r="S49" s="4"/>
      <c r="AB49" s="6"/>
      <c r="AE49" s="99"/>
      <c r="AF49" s="108"/>
      <c r="AG49" s="108"/>
    </row>
    <row r="50" spans="1:33" s="3" customFormat="1" ht="45" customHeight="1" x14ac:dyDescent="0.2">
      <c r="A50" s="1"/>
      <c r="B50" s="176"/>
      <c r="C50" s="86"/>
      <c r="D50" s="87"/>
      <c r="E50" s="1"/>
      <c r="F50" s="88"/>
      <c r="G50" s="1"/>
      <c r="H50" s="89"/>
      <c r="I50" s="90"/>
      <c r="J50" s="90"/>
      <c r="K50" s="90"/>
      <c r="L50" s="1"/>
      <c r="M50" s="90"/>
      <c r="N50" s="91"/>
      <c r="O50" s="73"/>
      <c r="P50" s="73"/>
      <c r="Q50" s="72"/>
      <c r="R50" s="97"/>
      <c r="S50" s="4"/>
      <c r="AB50" s="6"/>
      <c r="AE50" s="99"/>
      <c r="AF50" s="108"/>
      <c r="AG50" s="108"/>
    </row>
    <row r="51" spans="1:33" s="3" customFormat="1" ht="45" customHeight="1" x14ac:dyDescent="0.2">
      <c r="A51" s="1"/>
      <c r="B51" s="176"/>
      <c r="C51" s="86"/>
      <c r="D51" s="87"/>
      <c r="E51" s="1"/>
      <c r="F51" s="88"/>
      <c r="G51" s="1"/>
      <c r="H51" s="89"/>
      <c r="I51" s="90"/>
      <c r="J51" s="90"/>
      <c r="K51" s="90"/>
      <c r="L51" s="1"/>
      <c r="M51" s="90"/>
      <c r="N51" s="91"/>
      <c r="O51" s="73"/>
      <c r="P51" s="73"/>
      <c r="Q51" s="72"/>
      <c r="R51" s="97"/>
      <c r="S51" s="4"/>
      <c r="AB51" s="6"/>
      <c r="AE51" s="99"/>
      <c r="AF51" s="108"/>
      <c r="AG51" s="108"/>
    </row>
    <row r="52" spans="1:33" s="3" customFormat="1" ht="45" customHeight="1" x14ac:dyDescent="0.2">
      <c r="A52" s="1"/>
      <c r="B52" s="176"/>
      <c r="C52" s="86"/>
      <c r="D52" s="87"/>
      <c r="E52" s="1"/>
      <c r="F52" s="88"/>
      <c r="G52" s="1"/>
      <c r="H52" s="89"/>
      <c r="I52" s="90"/>
      <c r="J52" s="90"/>
      <c r="K52" s="90"/>
      <c r="L52" s="1"/>
      <c r="M52" s="90"/>
      <c r="N52" s="91"/>
      <c r="O52" s="73"/>
      <c r="P52" s="73"/>
      <c r="Q52" s="72"/>
      <c r="R52" s="97"/>
      <c r="S52" s="4"/>
      <c r="AB52" s="6"/>
      <c r="AE52" s="99"/>
      <c r="AF52" s="108"/>
      <c r="AG52" s="108"/>
    </row>
    <row r="53" spans="1:33" s="3" customFormat="1" ht="45" customHeight="1" x14ac:dyDescent="0.2">
      <c r="A53" s="1"/>
      <c r="B53" s="176"/>
      <c r="C53" s="86"/>
      <c r="D53" s="87"/>
      <c r="E53" s="1"/>
      <c r="F53" s="88"/>
      <c r="G53" s="1"/>
      <c r="H53" s="89"/>
      <c r="I53" s="90"/>
      <c r="J53" s="90"/>
      <c r="K53" s="90"/>
      <c r="L53" s="1"/>
      <c r="M53" s="90"/>
      <c r="N53" s="91"/>
      <c r="O53" s="73"/>
      <c r="P53" s="73"/>
      <c r="Q53" s="72"/>
      <c r="R53" s="97"/>
      <c r="S53" s="4"/>
      <c r="AB53" s="6"/>
      <c r="AE53" s="99"/>
      <c r="AF53" s="108"/>
      <c r="AG53" s="108"/>
    </row>
    <row r="54" spans="1:33" s="3" customFormat="1" ht="45" customHeight="1" x14ac:dyDescent="0.2">
      <c r="A54" s="1"/>
      <c r="B54" s="176"/>
      <c r="C54" s="86"/>
      <c r="D54" s="87"/>
      <c r="E54" s="1"/>
      <c r="F54" s="88"/>
      <c r="G54" s="1"/>
      <c r="H54" s="89"/>
      <c r="I54" s="90"/>
      <c r="J54" s="90"/>
      <c r="K54" s="90"/>
      <c r="L54" s="1"/>
      <c r="M54" s="90"/>
      <c r="N54" s="91"/>
      <c r="O54" s="73"/>
      <c r="P54" s="73"/>
      <c r="Q54" s="72"/>
      <c r="R54" s="97"/>
      <c r="S54" s="4"/>
      <c r="AB54" s="6"/>
      <c r="AE54" s="99"/>
      <c r="AF54" s="108"/>
      <c r="AG54" s="108"/>
    </row>
    <row r="55" spans="1:33" s="3" customFormat="1" ht="45" customHeight="1" x14ac:dyDescent="0.2">
      <c r="A55" s="1"/>
      <c r="B55" s="176"/>
      <c r="C55" s="86"/>
      <c r="D55" s="87"/>
      <c r="E55" s="1"/>
      <c r="F55" s="88"/>
      <c r="G55" s="1"/>
      <c r="H55" s="89"/>
      <c r="I55" s="90"/>
      <c r="J55" s="90"/>
      <c r="K55" s="90"/>
      <c r="L55" s="1"/>
      <c r="M55" s="90"/>
      <c r="N55" s="91"/>
      <c r="O55" s="73"/>
      <c r="P55" s="73"/>
      <c r="Q55" s="72"/>
      <c r="R55" s="97"/>
      <c r="S55" s="4"/>
      <c r="AB55" s="6"/>
      <c r="AE55" s="99"/>
      <c r="AF55" s="108"/>
      <c r="AG55" s="108"/>
    </row>
    <row r="56" spans="1:33" s="3" customFormat="1" ht="45" customHeight="1" x14ac:dyDescent="0.2">
      <c r="A56" s="1"/>
      <c r="B56" s="176"/>
      <c r="C56" s="86"/>
      <c r="D56" s="87"/>
      <c r="E56" s="1"/>
      <c r="F56" s="88"/>
      <c r="G56" s="1"/>
      <c r="H56" s="89"/>
      <c r="I56" s="90"/>
      <c r="J56" s="90"/>
      <c r="K56" s="90"/>
      <c r="L56" s="1"/>
      <c r="M56" s="90"/>
      <c r="N56" s="91"/>
      <c r="O56" s="73"/>
      <c r="P56" s="73"/>
      <c r="Q56" s="72"/>
      <c r="R56" s="97"/>
      <c r="S56" s="4"/>
      <c r="AB56" s="6"/>
      <c r="AE56" s="99"/>
      <c r="AF56" s="108"/>
      <c r="AG56" s="108"/>
    </row>
    <row r="57" spans="1:33" s="3" customFormat="1" ht="45" customHeight="1" x14ac:dyDescent="0.2">
      <c r="A57" s="1"/>
      <c r="B57" s="176"/>
      <c r="C57" s="86"/>
      <c r="D57" s="87"/>
      <c r="E57" s="1"/>
      <c r="F57" s="88"/>
      <c r="G57" s="1"/>
      <c r="H57" s="89"/>
      <c r="I57" s="90"/>
      <c r="J57" s="90"/>
      <c r="K57" s="90"/>
      <c r="L57" s="1"/>
      <c r="M57" s="90"/>
      <c r="N57" s="91"/>
      <c r="O57" s="73"/>
      <c r="P57" s="73"/>
      <c r="Q57" s="72"/>
      <c r="R57" s="97"/>
      <c r="S57" s="4"/>
      <c r="AB57" s="6"/>
      <c r="AE57" s="99"/>
      <c r="AF57" s="108"/>
      <c r="AG57" s="108"/>
    </row>
    <row r="58" spans="1:33" s="3" customFormat="1" ht="45" customHeight="1" x14ac:dyDescent="0.2">
      <c r="A58" s="1"/>
      <c r="B58" s="176"/>
      <c r="C58" s="86"/>
      <c r="D58" s="87"/>
      <c r="E58" s="1"/>
      <c r="F58" s="88"/>
      <c r="G58" s="1"/>
      <c r="H58" s="89"/>
      <c r="I58" s="90"/>
      <c r="J58" s="90"/>
      <c r="K58" s="90"/>
      <c r="L58" s="1"/>
      <c r="M58" s="90"/>
      <c r="N58" s="91"/>
      <c r="O58" s="73"/>
      <c r="P58" s="73"/>
      <c r="Q58" s="72"/>
      <c r="R58" s="97"/>
      <c r="S58" s="4"/>
      <c r="AB58" s="6"/>
      <c r="AE58" s="99"/>
      <c r="AF58" s="108"/>
      <c r="AG58" s="108"/>
    </row>
    <row r="59" spans="1:33" s="3" customFormat="1" ht="45" customHeight="1" x14ac:dyDescent="0.2">
      <c r="A59" s="1"/>
      <c r="B59" s="176"/>
      <c r="C59" s="86"/>
      <c r="D59" s="87"/>
      <c r="E59" s="1"/>
      <c r="F59" s="88"/>
      <c r="G59" s="1"/>
      <c r="H59" s="89"/>
      <c r="I59" s="90"/>
      <c r="J59" s="90"/>
      <c r="K59" s="90"/>
      <c r="L59" s="1"/>
      <c r="M59" s="90"/>
      <c r="N59" s="91"/>
      <c r="O59" s="73"/>
      <c r="P59" s="73"/>
      <c r="Q59" s="72"/>
      <c r="R59" s="97"/>
      <c r="S59" s="4"/>
      <c r="AB59" s="6"/>
      <c r="AE59" s="99"/>
      <c r="AF59" s="108"/>
      <c r="AG59" s="108"/>
    </row>
    <row r="60" spans="1:33" s="3" customFormat="1" ht="45" customHeight="1" x14ac:dyDescent="0.2">
      <c r="A60" s="1"/>
      <c r="B60" s="176"/>
      <c r="C60" s="86"/>
      <c r="D60" s="87"/>
      <c r="E60" s="1"/>
      <c r="F60" s="88"/>
      <c r="G60" s="1"/>
      <c r="H60" s="89"/>
      <c r="I60" s="90"/>
      <c r="J60" s="90"/>
      <c r="K60" s="90"/>
      <c r="L60" s="1"/>
      <c r="M60" s="90"/>
      <c r="N60" s="91"/>
      <c r="O60" s="73"/>
      <c r="P60" s="73"/>
      <c r="Q60" s="72"/>
      <c r="R60" s="97"/>
      <c r="S60" s="4"/>
      <c r="AB60" s="6"/>
      <c r="AE60" s="99"/>
      <c r="AF60" s="108"/>
      <c r="AG60" s="108"/>
    </row>
    <row r="61" spans="1:33" s="3" customFormat="1" ht="45" customHeight="1" x14ac:dyDescent="0.2">
      <c r="A61" s="1"/>
      <c r="B61" s="176"/>
      <c r="C61" s="86"/>
      <c r="D61" s="87"/>
      <c r="E61" s="1"/>
      <c r="F61" s="88"/>
      <c r="G61" s="1"/>
      <c r="H61" s="89"/>
      <c r="I61" s="90"/>
      <c r="J61" s="90"/>
      <c r="K61" s="90"/>
      <c r="L61" s="1"/>
      <c r="M61" s="90"/>
      <c r="N61" s="91"/>
      <c r="O61" s="73"/>
      <c r="P61" s="73"/>
      <c r="Q61" s="72"/>
      <c r="R61" s="97"/>
      <c r="S61" s="4"/>
      <c r="AB61" s="6"/>
      <c r="AE61" s="99"/>
      <c r="AF61" s="108"/>
      <c r="AG61" s="108"/>
    </row>
    <row r="62" spans="1:33" s="3" customFormat="1" ht="45" customHeight="1" x14ac:dyDescent="0.2">
      <c r="A62" s="1"/>
      <c r="B62" s="176"/>
      <c r="C62" s="86"/>
      <c r="D62" s="87"/>
      <c r="E62" s="1"/>
      <c r="F62" s="88"/>
      <c r="G62" s="1"/>
      <c r="H62" s="89"/>
      <c r="I62" s="90"/>
      <c r="J62" s="90"/>
      <c r="K62" s="90"/>
      <c r="L62" s="1"/>
      <c r="M62" s="90"/>
      <c r="N62" s="91"/>
      <c r="O62" s="73"/>
      <c r="P62" s="73"/>
      <c r="Q62" s="72"/>
      <c r="R62" s="97"/>
      <c r="S62" s="4"/>
      <c r="AB62" s="6"/>
      <c r="AE62" s="99"/>
      <c r="AF62" s="108"/>
      <c r="AG62" s="108"/>
    </row>
    <row r="63" spans="1:33" s="3" customFormat="1" ht="45" customHeight="1" x14ac:dyDescent="0.2">
      <c r="A63" s="1"/>
      <c r="B63" s="176"/>
      <c r="C63" s="86"/>
      <c r="D63" s="87"/>
      <c r="E63" s="1"/>
      <c r="F63" s="88"/>
      <c r="G63" s="1"/>
      <c r="H63" s="89"/>
      <c r="I63" s="90"/>
      <c r="J63" s="90"/>
      <c r="K63" s="90"/>
      <c r="L63" s="1"/>
      <c r="M63" s="90"/>
      <c r="N63" s="91"/>
      <c r="O63" s="73"/>
      <c r="P63" s="73"/>
      <c r="Q63" s="72"/>
      <c r="R63" s="97"/>
      <c r="S63" s="4"/>
      <c r="AB63" s="6"/>
      <c r="AE63" s="99"/>
      <c r="AF63" s="108"/>
      <c r="AG63" s="108"/>
    </row>
    <row r="64" spans="1:33" s="3" customFormat="1" ht="45" customHeight="1" x14ac:dyDescent="0.2">
      <c r="A64" s="1"/>
      <c r="B64" s="176"/>
      <c r="C64" s="86"/>
      <c r="D64" s="87"/>
      <c r="E64" s="1"/>
      <c r="F64" s="88"/>
      <c r="G64" s="1"/>
      <c r="H64" s="89"/>
      <c r="I64" s="90"/>
      <c r="J64" s="90"/>
      <c r="K64" s="90"/>
      <c r="L64" s="1"/>
      <c r="M64" s="90"/>
      <c r="N64" s="91"/>
      <c r="O64" s="73"/>
      <c r="P64" s="73"/>
      <c r="Q64" s="72"/>
      <c r="R64" s="97"/>
      <c r="S64" s="4"/>
      <c r="AB64" s="6"/>
      <c r="AE64" s="99"/>
      <c r="AF64" s="108"/>
      <c r="AG64" s="108"/>
    </row>
    <row r="65" spans="1:33" s="3" customFormat="1" ht="45" customHeight="1" x14ac:dyDescent="0.2">
      <c r="A65" s="1"/>
      <c r="B65" s="176"/>
      <c r="C65" s="86"/>
      <c r="D65" s="87"/>
      <c r="E65" s="1"/>
      <c r="F65" s="88"/>
      <c r="G65" s="1"/>
      <c r="H65" s="89"/>
      <c r="I65" s="90"/>
      <c r="J65" s="90"/>
      <c r="K65" s="90"/>
      <c r="L65" s="1"/>
      <c r="M65" s="90"/>
      <c r="N65" s="91"/>
      <c r="O65" s="73"/>
      <c r="P65" s="73"/>
      <c r="Q65" s="72"/>
      <c r="R65" s="97"/>
      <c r="S65" s="4"/>
      <c r="AB65" s="6"/>
      <c r="AE65" s="99"/>
      <c r="AF65" s="108"/>
      <c r="AG65" s="108"/>
    </row>
    <row r="66" spans="1:33" s="3" customFormat="1" ht="45" customHeight="1" x14ac:dyDescent="0.2">
      <c r="A66" s="1"/>
      <c r="B66" s="176"/>
      <c r="C66" s="86"/>
      <c r="D66" s="87"/>
      <c r="E66" s="1"/>
      <c r="F66" s="88"/>
      <c r="G66" s="1"/>
      <c r="H66" s="89"/>
      <c r="I66" s="90"/>
      <c r="J66" s="90"/>
      <c r="K66" s="90"/>
      <c r="L66" s="1"/>
      <c r="M66" s="90"/>
      <c r="N66" s="91"/>
      <c r="O66" s="73"/>
      <c r="P66" s="73"/>
      <c r="Q66" s="72"/>
      <c r="R66" s="97"/>
      <c r="S66" s="4"/>
      <c r="AB66" s="6"/>
      <c r="AE66" s="99"/>
      <c r="AF66" s="108"/>
      <c r="AG66" s="108"/>
    </row>
    <row r="67" spans="1:33" s="3" customFormat="1" ht="45" customHeight="1" x14ac:dyDescent="0.2">
      <c r="A67" s="1"/>
      <c r="B67" s="176"/>
      <c r="C67" s="86"/>
      <c r="D67" s="87"/>
      <c r="E67" s="1"/>
      <c r="F67" s="88"/>
      <c r="G67" s="1"/>
      <c r="H67" s="89"/>
      <c r="I67" s="90"/>
      <c r="J67" s="90"/>
      <c r="K67" s="90"/>
      <c r="L67" s="1"/>
      <c r="M67" s="90"/>
      <c r="N67" s="91"/>
      <c r="O67" s="73"/>
      <c r="P67" s="73"/>
      <c r="Q67" s="72"/>
      <c r="R67" s="97"/>
      <c r="S67" s="4"/>
      <c r="AB67" s="6"/>
      <c r="AE67" s="99"/>
      <c r="AF67" s="108"/>
      <c r="AG67" s="108"/>
    </row>
    <row r="68" spans="1:33" s="3" customFormat="1" ht="45" customHeight="1" x14ac:dyDescent="0.2">
      <c r="A68" s="1"/>
      <c r="B68" s="176"/>
      <c r="C68" s="86"/>
      <c r="D68" s="87"/>
      <c r="E68" s="1"/>
      <c r="F68" s="88"/>
      <c r="G68" s="1"/>
      <c r="H68" s="89"/>
      <c r="I68" s="90"/>
      <c r="J68" s="90"/>
      <c r="K68" s="90"/>
      <c r="L68" s="1"/>
      <c r="M68" s="90"/>
      <c r="N68" s="91"/>
      <c r="O68" s="73"/>
      <c r="P68" s="73"/>
      <c r="Q68" s="72"/>
      <c r="R68" s="97"/>
      <c r="S68" s="4"/>
      <c r="AB68" s="6"/>
      <c r="AE68" s="99"/>
      <c r="AF68" s="108"/>
      <c r="AG68" s="108"/>
    </row>
    <row r="69" spans="1:33" s="3" customFormat="1" ht="45" customHeight="1" x14ac:dyDescent="0.2">
      <c r="A69" s="1"/>
      <c r="B69" s="176"/>
      <c r="C69" s="86"/>
      <c r="D69" s="87"/>
      <c r="E69" s="1"/>
      <c r="F69" s="88"/>
      <c r="G69" s="1"/>
      <c r="H69" s="89"/>
      <c r="I69" s="90"/>
      <c r="J69" s="90"/>
      <c r="K69" s="90"/>
      <c r="L69" s="1"/>
      <c r="M69" s="90"/>
      <c r="N69" s="91"/>
      <c r="O69" s="73"/>
      <c r="P69" s="73"/>
      <c r="Q69" s="72"/>
      <c r="R69" s="97"/>
      <c r="S69" s="4"/>
      <c r="AB69" s="6"/>
      <c r="AE69" s="99"/>
      <c r="AF69" s="108"/>
      <c r="AG69" s="108"/>
    </row>
    <row r="70" spans="1:33" s="3" customFormat="1" ht="45" customHeight="1" x14ac:dyDescent="0.2">
      <c r="A70" s="1"/>
      <c r="B70" s="176"/>
      <c r="C70" s="86"/>
      <c r="D70" s="87"/>
      <c r="E70" s="1"/>
      <c r="F70" s="88"/>
      <c r="G70" s="1"/>
      <c r="H70" s="89"/>
      <c r="I70" s="90"/>
      <c r="J70" s="90"/>
      <c r="K70" s="90"/>
      <c r="L70" s="1"/>
      <c r="M70" s="90"/>
      <c r="N70" s="91"/>
      <c r="O70" s="73"/>
      <c r="P70" s="73"/>
      <c r="Q70" s="72"/>
      <c r="R70" s="97"/>
      <c r="S70" s="4"/>
      <c r="AB70" s="6"/>
      <c r="AE70" s="99"/>
      <c r="AF70" s="108"/>
      <c r="AG70" s="108"/>
    </row>
    <row r="71" spans="1:33" s="3" customFormat="1" ht="45" customHeight="1" x14ac:dyDescent="0.2">
      <c r="A71" s="1"/>
      <c r="B71" s="176"/>
      <c r="C71" s="86"/>
      <c r="D71" s="87"/>
      <c r="E71" s="1"/>
      <c r="F71" s="88"/>
      <c r="G71" s="1"/>
      <c r="H71" s="89"/>
      <c r="I71" s="90"/>
      <c r="J71" s="90"/>
      <c r="K71" s="90"/>
      <c r="L71" s="1"/>
      <c r="M71" s="90"/>
      <c r="N71" s="91"/>
      <c r="O71" s="73"/>
      <c r="P71" s="73"/>
      <c r="Q71" s="72"/>
      <c r="R71" s="97"/>
      <c r="S71" s="4"/>
      <c r="AB71" s="6"/>
      <c r="AE71" s="99"/>
      <c r="AF71" s="108"/>
      <c r="AG71" s="108"/>
    </row>
    <row r="72" spans="1:33" s="3" customFormat="1" ht="45" customHeight="1" x14ac:dyDescent="0.2">
      <c r="A72" s="1"/>
      <c r="B72" s="176"/>
      <c r="C72" s="86"/>
      <c r="D72" s="87"/>
      <c r="E72" s="1"/>
      <c r="F72" s="88"/>
      <c r="G72" s="1"/>
      <c r="H72" s="89"/>
      <c r="I72" s="90"/>
      <c r="J72" s="90"/>
      <c r="K72" s="90"/>
      <c r="L72" s="1"/>
      <c r="M72" s="90"/>
      <c r="N72" s="91"/>
      <c r="O72" s="73"/>
      <c r="P72" s="73"/>
      <c r="Q72" s="72"/>
      <c r="R72" s="97"/>
      <c r="S72" s="4"/>
      <c r="AB72" s="6"/>
      <c r="AE72" s="99"/>
      <c r="AF72" s="108"/>
      <c r="AG72" s="108"/>
    </row>
    <row r="73" spans="1:33" s="3" customFormat="1" ht="45" customHeight="1" x14ac:dyDescent="0.2">
      <c r="A73" s="1"/>
      <c r="B73" s="176"/>
      <c r="C73" s="86"/>
      <c r="D73" s="87"/>
      <c r="E73" s="1"/>
      <c r="F73" s="88"/>
      <c r="G73" s="1"/>
      <c r="H73" s="89"/>
      <c r="I73" s="90"/>
      <c r="J73" s="90"/>
      <c r="K73" s="90"/>
      <c r="L73" s="1"/>
      <c r="M73" s="90"/>
      <c r="N73" s="91"/>
      <c r="O73" s="73"/>
      <c r="P73" s="73"/>
      <c r="Q73" s="72"/>
      <c r="R73" s="97"/>
      <c r="S73" s="4"/>
      <c r="AB73" s="6"/>
      <c r="AE73" s="99"/>
      <c r="AF73" s="108"/>
      <c r="AG73" s="108"/>
    </row>
    <row r="74" spans="1:33" s="3" customFormat="1" ht="45" customHeight="1" x14ac:dyDescent="0.2">
      <c r="A74" s="1"/>
      <c r="B74" s="176"/>
      <c r="C74" s="86"/>
      <c r="D74" s="87"/>
      <c r="E74" s="1"/>
      <c r="F74" s="88"/>
      <c r="G74" s="1"/>
      <c r="H74" s="89"/>
      <c r="I74" s="90"/>
      <c r="J74" s="90"/>
      <c r="K74" s="90"/>
      <c r="L74" s="1"/>
      <c r="M74" s="90"/>
      <c r="N74" s="91"/>
      <c r="O74" s="73"/>
      <c r="P74" s="73"/>
      <c r="Q74" s="72"/>
      <c r="R74" s="97"/>
      <c r="S74" s="4"/>
      <c r="AB74" s="6"/>
      <c r="AE74" s="99"/>
      <c r="AF74" s="108"/>
      <c r="AG74" s="108"/>
    </row>
    <row r="75" spans="1:33" s="3" customFormat="1" ht="45" customHeight="1" x14ac:dyDescent="0.2">
      <c r="A75" s="1"/>
      <c r="B75" s="176"/>
      <c r="C75" s="86"/>
      <c r="D75" s="87"/>
      <c r="E75" s="1"/>
      <c r="F75" s="88"/>
      <c r="G75" s="1"/>
      <c r="H75" s="89"/>
      <c r="I75" s="90"/>
      <c r="J75" s="90"/>
      <c r="K75" s="90"/>
      <c r="L75" s="1"/>
      <c r="M75" s="90"/>
      <c r="N75" s="91"/>
      <c r="O75" s="73"/>
      <c r="P75" s="73"/>
      <c r="Q75" s="72"/>
      <c r="R75" s="97"/>
      <c r="S75" s="4"/>
      <c r="AB75" s="6"/>
      <c r="AE75" s="99"/>
      <c r="AF75" s="108"/>
      <c r="AG75" s="108"/>
    </row>
    <row r="76" spans="1:33" s="3" customFormat="1" ht="45" customHeight="1" x14ac:dyDescent="0.2">
      <c r="A76" s="1"/>
      <c r="B76" s="176"/>
      <c r="C76" s="86"/>
      <c r="D76" s="87"/>
      <c r="E76" s="1"/>
      <c r="F76" s="88"/>
      <c r="G76" s="1"/>
      <c r="H76" s="89"/>
      <c r="I76" s="90"/>
      <c r="J76" s="90"/>
      <c r="K76" s="90"/>
      <c r="L76" s="1"/>
      <c r="M76" s="90"/>
      <c r="N76" s="91"/>
      <c r="O76" s="73"/>
      <c r="P76" s="73"/>
      <c r="Q76" s="72"/>
      <c r="R76" s="97"/>
      <c r="S76" s="4"/>
      <c r="AB76" s="6"/>
      <c r="AE76" s="99"/>
      <c r="AF76" s="108"/>
      <c r="AG76" s="108"/>
    </row>
    <row r="77" spans="1:33" s="3" customFormat="1" ht="45" customHeight="1" x14ac:dyDescent="0.2">
      <c r="A77" s="1"/>
      <c r="B77" s="176"/>
      <c r="C77" s="86"/>
      <c r="D77" s="87"/>
      <c r="E77" s="1"/>
      <c r="F77" s="88"/>
      <c r="G77" s="1"/>
      <c r="H77" s="89"/>
      <c r="I77" s="90"/>
      <c r="J77" s="90"/>
      <c r="K77" s="90"/>
      <c r="L77" s="1"/>
      <c r="M77" s="90"/>
      <c r="N77" s="91"/>
      <c r="O77" s="73"/>
      <c r="P77" s="73"/>
      <c r="Q77" s="72"/>
      <c r="R77" s="97"/>
      <c r="S77" s="4"/>
      <c r="AB77" s="6"/>
      <c r="AE77" s="99"/>
      <c r="AF77" s="108"/>
      <c r="AG77" s="108"/>
    </row>
    <row r="78" spans="1:33" s="3" customFormat="1" ht="45" customHeight="1" x14ac:dyDescent="0.2">
      <c r="A78" s="1"/>
      <c r="B78" s="176"/>
      <c r="C78" s="86"/>
      <c r="D78" s="87"/>
      <c r="E78" s="1"/>
      <c r="F78" s="88"/>
      <c r="G78" s="1"/>
      <c r="H78" s="89"/>
      <c r="I78" s="90"/>
      <c r="J78" s="90"/>
      <c r="K78" s="90"/>
      <c r="L78" s="1"/>
      <c r="M78" s="90"/>
      <c r="N78" s="91"/>
      <c r="O78" s="73"/>
      <c r="P78" s="73"/>
      <c r="Q78" s="72"/>
      <c r="R78" s="97"/>
      <c r="S78" s="4"/>
      <c r="AB78" s="6"/>
      <c r="AE78" s="99"/>
      <c r="AF78" s="108"/>
      <c r="AG78" s="108"/>
    </row>
    <row r="79" spans="1:33" s="3" customFormat="1" ht="45" customHeight="1" x14ac:dyDescent="0.2">
      <c r="A79" s="1"/>
      <c r="B79" s="176"/>
      <c r="C79" s="86"/>
      <c r="D79" s="87"/>
      <c r="E79" s="1"/>
      <c r="F79" s="88"/>
      <c r="G79" s="1"/>
      <c r="H79" s="89"/>
      <c r="I79" s="90"/>
      <c r="J79" s="90"/>
      <c r="K79" s="90"/>
      <c r="L79" s="1"/>
      <c r="M79" s="90"/>
      <c r="N79" s="91"/>
      <c r="O79" s="73"/>
      <c r="P79" s="73"/>
      <c r="Q79" s="72"/>
      <c r="R79" s="97"/>
      <c r="S79" s="4"/>
      <c r="AB79" s="6"/>
      <c r="AE79" s="99"/>
      <c r="AF79" s="108"/>
      <c r="AG79" s="108"/>
    </row>
    <row r="80" spans="1:33" s="3" customFormat="1" ht="45" customHeight="1" x14ac:dyDescent="0.2">
      <c r="A80" s="1"/>
      <c r="B80" s="176"/>
      <c r="C80" s="86"/>
      <c r="D80" s="87"/>
      <c r="E80" s="1"/>
      <c r="F80" s="88"/>
      <c r="G80" s="1"/>
      <c r="H80" s="89"/>
      <c r="I80" s="90"/>
      <c r="J80" s="90"/>
      <c r="K80" s="90"/>
      <c r="L80" s="1"/>
      <c r="M80" s="90"/>
      <c r="N80" s="91"/>
      <c r="O80" s="73"/>
      <c r="P80" s="73"/>
      <c r="Q80" s="72"/>
      <c r="R80" s="97"/>
      <c r="S80" s="4"/>
      <c r="AB80" s="6"/>
      <c r="AE80" s="99"/>
      <c r="AF80" s="108"/>
      <c r="AG80" s="108"/>
    </row>
    <row r="81" spans="1:33" s="3" customFormat="1" ht="45" customHeight="1" x14ac:dyDescent="0.2">
      <c r="A81" s="1"/>
      <c r="B81" s="176"/>
      <c r="C81" s="86"/>
      <c r="D81" s="87"/>
      <c r="E81" s="1"/>
      <c r="F81" s="88"/>
      <c r="G81" s="1"/>
      <c r="H81" s="89"/>
      <c r="I81" s="90"/>
      <c r="J81" s="90"/>
      <c r="K81" s="90"/>
      <c r="L81" s="1"/>
      <c r="M81" s="90"/>
      <c r="N81" s="91"/>
      <c r="O81" s="73"/>
      <c r="P81" s="73"/>
      <c r="Q81" s="72"/>
      <c r="R81" s="97"/>
      <c r="S81" s="4"/>
      <c r="AB81" s="6"/>
      <c r="AE81" s="99"/>
      <c r="AF81" s="108"/>
      <c r="AG81" s="108"/>
    </row>
    <row r="82" spans="1:33" s="3" customFormat="1" ht="45" customHeight="1" x14ac:dyDescent="0.2">
      <c r="A82" s="1"/>
      <c r="B82" s="176"/>
      <c r="C82" s="86"/>
      <c r="D82" s="87"/>
      <c r="E82" s="1"/>
      <c r="F82" s="88"/>
      <c r="G82" s="1"/>
      <c r="H82" s="89"/>
      <c r="I82" s="90"/>
      <c r="J82" s="90"/>
      <c r="K82" s="90"/>
      <c r="L82" s="1"/>
      <c r="M82" s="90"/>
      <c r="N82" s="91"/>
      <c r="O82" s="73"/>
      <c r="P82" s="73"/>
      <c r="Q82" s="72"/>
      <c r="R82" s="97"/>
      <c r="S82" s="4"/>
      <c r="AB82" s="6"/>
      <c r="AE82" s="99"/>
      <c r="AF82" s="108"/>
      <c r="AG82" s="108"/>
    </row>
    <row r="83" spans="1:33" s="3" customFormat="1" ht="45" customHeight="1" x14ac:dyDescent="0.2">
      <c r="A83" s="1"/>
      <c r="B83" s="176"/>
      <c r="C83" s="86"/>
      <c r="D83" s="87"/>
      <c r="E83" s="1"/>
      <c r="F83" s="88"/>
      <c r="G83" s="1"/>
      <c r="H83" s="89"/>
      <c r="I83" s="90"/>
      <c r="J83" s="90"/>
      <c r="K83" s="90"/>
      <c r="L83" s="1"/>
      <c r="M83" s="90"/>
      <c r="N83" s="91"/>
      <c r="O83" s="73"/>
      <c r="P83" s="73"/>
      <c r="Q83" s="72"/>
      <c r="R83" s="97"/>
      <c r="S83" s="4"/>
      <c r="AB83" s="6"/>
      <c r="AE83" s="99"/>
      <c r="AF83" s="108"/>
      <c r="AG83" s="108"/>
    </row>
    <row r="84" spans="1:33" s="3" customFormat="1" ht="45" customHeight="1" x14ac:dyDescent="0.2">
      <c r="A84" s="1"/>
      <c r="B84" s="176"/>
      <c r="C84" s="86"/>
      <c r="D84" s="87"/>
      <c r="E84" s="1"/>
      <c r="F84" s="88"/>
      <c r="G84" s="1"/>
      <c r="H84" s="89"/>
      <c r="I84" s="90"/>
      <c r="J84" s="90"/>
      <c r="K84" s="90"/>
      <c r="L84" s="1"/>
      <c r="M84" s="90"/>
      <c r="N84" s="91"/>
      <c r="O84" s="73"/>
      <c r="P84" s="73"/>
      <c r="Q84" s="72"/>
      <c r="R84" s="97"/>
      <c r="S84" s="4"/>
      <c r="AB84" s="6"/>
      <c r="AE84" s="99"/>
      <c r="AF84" s="108"/>
      <c r="AG84" s="108"/>
    </row>
    <row r="85" spans="1:33" s="3" customFormat="1" ht="45" customHeight="1" x14ac:dyDescent="0.2">
      <c r="A85" s="1"/>
      <c r="B85" s="176"/>
      <c r="C85" s="86"/>
      <c r="D85" s="87"/>
      <c r="E85" s="1"/>
      <c r="F85" s="88"/>
      <c r="G85" s="1"/>
      <c r="H85" s="89"/>
      <c r="I85" s="90"/>
      <c r="J85" s="90"/>
      <c r="K85" s="90"/>
      <c r="L85" s="1"/>
      <c r="M85" s="90"/>
      <c r="N85" s="91"/>
      <c r="O85" s="73"/>
      <c r="P85" s="73"/>
      <c r="Q85" s="72"/>
      <c r="R85" s="97"/>
      <c r="S85" s="4"/>
      <c r="AB85" s="6"/>
      <c r="AE85" s="99"/>
      <c r="AF85" s="108"/>
      <c r="AG85" s="108"/>
    </row>
    <row r="86" spans="1:33" s="3" customFormat="1" ht="45" customHeight="1" x14ac:dyDescent="0.2">
      <c r="A86" s="1"/>
      <c r="B86" s="176"/>
      <c r="C86" s="86"/>
      <c r="D86" s="87"/>
      <c r="E86" s="1"/>
      <c r="F86" s="88"/>
      <c r="G86" s="1"/>
      <c r="H86" s="89"/>
      <c r="I86" s="90"/>
      <c r="J86" s="90"/>
      <c r="K86" s="90"/>
      <c r="L86" s="1"/>
      <c r="M86" s="90"/>
      <c r="N86" s="91"/>
      <c r="O86" s="73"/>
      <c r="P86" s="73"/>
      <c r="Q86" s="72"/>
      <c r="R86" s="97"/>
      <c r="S86" s="4"/>
      <c r="AB86" s="6"/>
      <c r="AE86" s="99"/>
      <c r="AF86" s="108"/>
      <c r="AG86" s="108"/>
    </row>
    <row r="87" spans="1:33" s="3" customFormat="1" ht="45" customHeight="1" x14ac:dyDescent="0.2">
      <c r="A87" s="1"/>
      <c r="B87" s="176"/>
      <c r="C87" s="86"/>
      <c r="D87" s="87"/>
      <c r="E87" s="1"/>
      <c r="F87" s="88"/>
      <c r="G87" s="1"/>
      <c r="H87" s="89"/>
      <c r="I87" s="90"/>
      <c r="J87" s="90"/>
      <c r="K87" s="90"/>
      <c r="L87" s="1"/>
      <c r="M87" s="90"/>
      <c r="N87" s="91"/>
      <c r="O87" s="73"/>
      <c r="P87" s="73"/>
      <c r="Q87" s="72"/>
      <c r="R87" s="97"/>
      <c r="S87" s="4"/>
      <c r="AB87" s="6"/>
      <c r="AE87" s="99"/>
      <c r="AF87" s="108"/>
      <c r="AG87" s="108"/>
    </row>
    <row r="88" spans="1:33" s="3" customFormat="1" ht="45" customHeight="1" x14ac:dyDescent="0.2">
      <c r="A88" s="1"/>
      <c r="B88" s="176"/>
      <c r="C88" s="86"/>
      <c r="D88" s="87"/>
      <c r="E88" s="1"/>
      <c r="F88" s="88"/>
      <c r="G88" s="1"/>
      <c r="H88" s="89"/>
      <c r="I88" s="90"/>
      <c r="J88" s="90"/>
      <c r="K88" s="90"/>
      <c r="L88" s="1"/>
      <c r="M88" s="90"/>
      <c r="N88" s="91"/>
      <c r="O88" s="73"/>
      <c r="P88" s="73"/>
      <c r="Q88" s="72"/>
      <c r="R88" s="97"/>
      <c r="S88" s="4"/>
      <c r="AB88" s="6"/>
      <c r="AE88" s="99"/>
      <c r="AF88" s="108"/>
      <c r="AG88" s="108"/>
    </row>
    <row r="89" spans="1:33" s="3" customFormat="1" ht="45" customHeight="1" x14ac:dyDescent="0.2">
      <c r="A89" s="1"/>
      <c r="B89" s="176"/>
      <c r="C89" s="86"/>
      <c r="D89" s="87"/>
      <c r="E89" s="1"/>
      <c r="F89" s="88"/>
      <c r="G89" s="1"/>
      <c r="H89" s="89"/>
      <c r="I89" s="90"/>
      <c r="J89" s="90"/>
      <c r="K89" s="90"/>
      <c r="L89" s="1"/>
      <c r="M89" s="90"/>
      <c r="N89" s="91"/>
      <c r="O89" s="73"/>
      <c r="P89" s="73"/>
      <c r="Q89" s="72"/>
      <c r="R89" s="97"/>
      <c r="S89" s="4"/>
      <c r="AB89" s="6"/>
      <c r="AE89" s="99"/>
      <c r="AF89" s="108"/>
      <c r="AG89" s="108"/>
    </row>
    <row r="90" spans="1:33" s="3" customFormat="1" ht="45" customHeight="1" x14ac:dyDescent="0.2">
      <c r="A90" s="1"/>
      <c r="B90" s="176"/>
      <c r="C90" s="86"/>
      <c r="D90" s="87"/>
      <c r="E90" s="1"/>
      <c r="F90" s="88"/>
      <c r="G90" s="1"/>
      <c r="H90" s="89"/>
      <c r="I90" s="90"/>
      <c r="J90" s="90"/>
      <c r="K90" s="90"/>
      <c r="L90" s="1"/>
      <c r="M90" s="90"/>
      <c r="N90" s="91"/>
      <c r="O90" s="73"/>
      <c r="P90" s="73"/>
      <c r="Q90" s="72"/>
      <c r="R90" s="97"/>
      <c r="S90" s="4"/>
      <c r="AB90" s="6"/>
      <c r="AE90" s="99"/>
      <c r="AF90" s="108"/>
      <c r="AG90" s="108"/>
    </row>
    <row r="91" spans="1:33" s="3" customFormat="1" ht="45" customHeight="1" x14ac:dyDescent="0.2">
      <c r="A91" s="1"/>
      <c r="B91" s="176"/>
      <c r="C91" s="86"/>
      <c r="D91" s="87"/>
      <c r="E91" s="1"/>
      <c r="F91" s="88"/>
      <c r="G91" s="1"/>
      <c r="H91" s="89"/>
      <c r="I91" s="90"/>
      <c r="J91" s="90"/>
      <c r="K91" s="90"/>
      <c r="L91" s="1"/>
      <c r="M91" s="90"/>
      <c r="N91" s="91"/>
      <c r="O91" s="73"/>
      <c r="P91" s="73"/>
      <c r="Q91" s="72"/>
      <c r="R91" s="97"/>
      <c r="S91" s="4"/>
      <c r="AB91" s="6"/>
      <c r="AE91" s="99"/>
      <c r="AF91" s="108"/>
      <c r="AG91" s="108"/>
    </row>
    <row r="92" spans="1:33" s="3" customFormat="1" ht="45" customHeight="1" x14ac:dyDescent="0.2">
      <c r="A92" s="1"/>
      <c r="B92" s="176"/>
      <c r="C92" s="86"/>
      <c r="D92" s="87"/>
      <c r="E92" s="1"/>
      <c r="F92" s="88"/>
      <c r="G92" s="1"/>
      <c r="H92" s="89"/>
      <c r="I92" s="90"/>
      <c r="J92" s="90"/>
      <c r="K92" s="90"/>
      <c r="L92" s="1"/>
      <c r="M92" s="90"/>
      <c r="N92" s="91"/>
      <c r="O92" s="73"/>
      <c r="P92" s="73"/>
      <c r="Q92" s="72"/>
      <c r="R92" s="97"/>
      <c r="S92" s="4"/>
      <c r="AB92" s="6"/>
      <c r="AE92" s="99"/>
      <c r="AF92" s="108"/>
      <c r="AG92" s="108"/>
    </row>
    <row r="93" spans="1:33" s="3" customFormat="1" ht="45" customHeight="1" x14ac:dyDescent="0.2">
      <c r="A93" s="1"/>
      <c r="B93" s="176"/>
      <c r="C93" s="86"/>
      <c r="D93" s="87"/>
      <c r="E93" s="1"/>
      <c r="F93" s="88"/>
      <c r="G93" s="1"/>
      <c r="H93" s="89"/>
      <c r="I93" s="90"/>
      <c r="J93" s="90"/>
      <c r="K93" s="90"/>
      <c r="L93" s="1"/>
      <c r="M93" s="90"/>
      <c r="N93" s="91"/>
      <c r="O93" s="73"/>
      <c r="P93" s="73"/>
      <c r="Q93" s="72"/>
      <c r="R93" s="97"/>
      <c r="S93" s="4"/>
      <c r="AB93" s="6"/>
      <c r="AE93" s="99"/>
      <c r="AF93" s="108"/>
      <c r="AG93" s="108"/>
    </row>
    <row r="94" spans="1:33" s="3" customFormat="1" ht="45" customHeight="1" x14ac:dyDescent="0.2">
      <c r="A94" s="1"/>
      <c r="B94" s="176"/>
      <c r="C94" s="86"/>
      <c r="D94" s="87"/>
      <c r="E94" s="1"/>
      <c r="F94" s="88"/>
      <c r="G94" s="1"/>
      <c r="H94" s="89"/>
      <c r="I94" s="90"/>
      <c r="J94" s="90"/>
      <c r="K94" s="90"/>
      <c r="L94" s="1"/>
      <c r="M94" s="90"/>
      <c r="N94" s="91"/>
      <c r="O94" s="73"/>
      <c r="P94" s="73"/>
      <c r="Q94" s="72"/>
      <c r="R94" s="97"/>
      <c r="S94" s="4"/>
      <c r="AB94" s="6"/>
      <c r="AE94" s="99"/>
      <c r="AF94" s="108"/>
      <c r="AG94" s="108"/>
    </row>
    <row r="95" spans="1:33" s="3" customFormat="1" ht="45" customHeight="1" x14ac:dyDescent="0.2">
      <c r="A95" s="1"/>
      <c r="B95" s="176"/>
      <c r="C95" s="86"/>
      <c r="D95" s="87"/>
      <c r="E95" s="1"/>
      <c r="F95" s="88"/>
      <c r="G95" s="1"/>
      <c r="H95" s="89"/>
      <c r="I95" s="90"/>
      <c r="J95" s="90"/>
      <c r="K95" s="90"/>
      <c r="L95" s="1"/>
      <c r="M95" s="90"/>
      <c r="N95" s="91"/>
      <c r="O95" s="73"/>
      <c r="P95" s="73"/>
      <c r="Q95" s="72"/>
      <c r="R95" s="97"/>
      <c r="S95" s="4"/>
      <c r="AB95" s="6"/>
      <c r="AE95" s="99"/>
      <c r="AF95" s="108"/>
      <c r="AG95" s="108"/>
    </row>
    <row r="96" spans="1:33" s="3" customFormat="1" ht="45" customHeight="1" x14ac:dyDescent="0.2">
      <c r="A96" s="1"/>
      <c r="B96" s="176"/>
      <c r="C96" s="86"/>
      <c r="D96" s="87"/>
      <c r="E96" s="1"/>
      <c r="F96" s="88"/>
      <c r="G96" s="1"/>
      <c r="H96" s="89"/>
      <c r="I96" s="90"/>
      <c r="J96" s="90"/>
      <c r="K96" s="90"/>
      <c r="L96" s="1"/>
      <c r="M96" s="90"/>
      <c r="N96" s="91"/>
      <c r="O96" s="73"/>
      <c r="P96" s="73"/>
      <c r="Q96" s="72"/>
      <c r="R96" s="97"/>
      <c r="S96" s="4"/>
      <c r="AB96" s="6"/>
      <c r="AE96" s="99"/>
      <c r="AF96" s="108"/>
      <c r="AG96" s="108"/>
    </row>
    <row r="97" spans="1:33" s="3" customFormat="1" ht="45" customHeight="1" x14ac:dyDescent="0.2">
      <c r="A97" s="1"/>
      <c r="B97" s="176"/>
      <c r="C97" s="86"/>
      <c r="D97" s="87"/>
      <c r="E97" s="1"/>
      <c r="F97" s="88"/>
      <c r="G97" s="1"/>
      <c r="H97" s="89"/>
      <c r="I97" s="90"/>
      <c r="J97" s="90"/>
      <c r="K97" s="90"/>
      <c r="L97" s="1"/>
      <c r="M97" s="90"/>
      <c r="N97" s="91"/>
      <c r="O97" s="73"/>
      <c r="P97" s="73"/>
      <c r="Q97" s="72"/>
      <c r="R97" s="97"/>
      <c r="S97" s="4"/>
      <c r="AB97" s="6"/>
      <c r="AE97" s="99"/>
      <c r="AF97" s="108"/>
      <c r="AG97" s="108"/>
    </row>
    <row r="98" spans="1:33" s="3" customFormat="1" ht="45" customHeight="1" x14ac:dyDescent="0.2">
      <c r="A98" s="1"/>
      <c r="B98" s="176"/>
      <c r="C98" s="86"/>
      <c r="D98" s="87"/>
      <c r="E98" s="1"/>
      <c r="F98" s="88"/>
      <c r="G98" s="1"/>
      <c r="H98" s="89"/>
      <c r="I98" s="90"/>
      <c r="J98" s="90"/>
      <c r="K98" s="90"/>
      <c r="L98" s="1"/>
      <c r="M98" s="90"/>
      <c r="N98" s="91"/>
      <c r="O98" s="73"/>
      <c r="P98" s="73"/>
      <c r="Q98" s="72"/>
      <c r="R98" s="97"/>
      <c r="S98" s="4"/>
      <c r="AB98" s="6"/>
      <c r="AE98" s="99"/>
      <c r="AF98" s="108"/>
      <c r="AG98" s="108"/>
    </row>
    <row r="99" spans="1:33" s="3" customFormat="1" ht="45" customHeight="1" x14ac:dyDescent="0.2">
      <c r="A99" s="1"/>
      <c r="B99" s="176"/>
      <c r="C99" s="86"/>
      <c r="D99" s="87"/>
      <c r="E99" s="1"/>
      <c r="F99" s="88"/>
      <c r="G99" s="1"/>
      <c r="H99" s="89"/>
      <c r="I99" s="90"/>
      <c r="J99" s="90"/>
      <c r="K99" s="90"/>
      <c r="L99" s="1"/>
      <c r="M99" s="90"/>
      <c r="N99" s="91"/>
      <c r="O99" s="73"/>
      <c r="P99" s="73"/>
      <c r="Q99" s="72"/>
      <c r="R99" s="97"/>
      <c r="S99" s="4"/>
      <c r="AB99" s="6"/>
      <c r="AE99" s="99"/>
      <c r="AF99" s="108"/>
      <c r="AG99" s="108"/>
    </row>
    <row r="100" spans="1:33" s="3" customFormat="1" ht="45" customHeight="1" x14ac:dyDescent="0.2">
      <c r="A100" s="1"/>
      <c r="B100" s="176"/>
      <c r="C100" s="86"/>
      <c r="D100" s="87"/>
      <c r="E100" s="1"/>
      <c r="F100" s="88"/>
      <c r="G100" s="1"/>
      <c r="H100" s="89"/>
      <c r="I100" s="90"/>
      <c r="J100" s="90"/>
      <c r="K100" s="90"/>
      <c r="L100" s="1"/>
      <c r="M100" s="90"/>
      <c r="N100" s="91"/>
      <c r="O100" s="73"/>
      <c r="P100" s="73"/>
      <c r="Q100" s="72"/>
      <c r="R100" s="97"/>
      <c r="S100" s="4"/>
      <c r="AB100" s="6"/>
      <c r="AE100" s="99"/>
      <c r="AF100" s="108"/>
      <c r="AG100" s="108"/>
    </row>
    <row r="101" spans="1:33" s="3" customFormat="1" ht="45" customHeight="1" x14ac:dyDescent="0.2">
      <c r="A101" s="1"/>
      <c r="B101" s="176"/>
      <c r="C101" s="86"/>
      <c r="D101" s="87"/>
      <c r="E101" s="1"/>
      <c r="F101" s="88"/>
      <c r="G101" s="1"/>
      <c r="H101" s="89"/>
      <c r="I101" s="90"/>
      <c r="J101" s="90"/>
      <c r="K101" s="90"/>
      <c r="L101" s="1"/>
      <c r="M101" s="90"/>
      <c r="N101" s="91"/>
      <c r="O101" s="73"/>
      <c r="P101" s="73"/>
      <c r="Q101" s="72"/>
      <c r="R101" s="97"/>
      <c r="S101" s="4"/>
      <c r="AB101" s="6"/>
      <c r="AE101" s="99"/>
      <c r="AF101" s="108"/>
      <c r="AG101" s="108"/>
    </row>
    <row r="102" spans="1:33" s="3" customFormat="1" ht="45" customHeight="1" x14ac:dyDescent="0.2">
      <c r="A102" s="1"/>
      <c r="B102" s="176"/>
      <c r="C102" s="86"/>
      <c r="D102" s="87"/>
      <c r="E102" s="1"/>
      <c r="F102" s="88"/>
      <c r="G102" s="1"/>
      <c r="H102" s="89"/>
      <c r="I102" s="90"/>
      <c r="J102" s="90"/>
      <c r="K102" s="90"/>
      <c r="L102" s="1"/>
      <c r="M102" s="90"/>
      <c r="N102" s="91"/>
      <c r="O102" s="73"/>
      <c r="P102" s="73"/>
      <c r="Q102" s="72"/>
      <c r="R102" s="97"/>
      <c r="S102" s="4"/>
      <c r="AB102" s="6"/>
      <c r="AE102" s="99"/>
      <c r="AF102" s="108"/>
      <c r="AG102" s="108"/>
    </row>
    <row r="103" spans="1:33" s="3" customFormat="1" ht="45" customHeight="1" x14ac:dyDescent="0.2">
      <c r="A103" s="1"/>
      <c r="B103" s="176"/>
      <c r="C103" s="86"/>
      <c r="D103" s="87"/>
      <c r="E103" s="1"/>
      <c r="F103" s="88"/>
      <c r="G103" s="1"/>
      <c r="H103" s="89"/>
      <c r="I103" s="90"/>
      <c r="J103" s="90"/>
      <c r="K103" s="90"/>
      <c r="L103" s="1"/>
      <c r="M103" s="90"/>
      <c r="N103" s="91"/>
      <c r="O103" s="73"/>
      <c r="P103" s="73"/>
      <c r="Q103" s="72"/>
      <c r="R103" s="97"/>
      <c r="S103" s="4"/>
      <c r="AB103" s="6"/>
      <c r="AE103" s="99"/>
      <c r="AF103" s="108"/>
      <c r="AG103" s="108"/>
    </row>
    <row r="104" spans="1:33" s="3" customFormat="1" ht="45" customHeight="1" x14ac:dyDescent="0.2">
      <c r="A104" s="1"/>
      <c r="B104" s="176"/>
      <c r="C104" s="86"/>
      <c r="D104" s="87"/>
      <c r="E104" s="1"/>
      <c r="F104" s="88"/>
      <c r="G104" s="1"/>
      <c r="H104" s="89"/>
      <c r="I104" s="90"/>
      <c r="J104" s="90"/>
      <c r="K104" s="90"/>
      <c r="L104" s="1"/>
      <c r="M104" s="90"/>
      <c r="N104" s="91"/>
      <c r="O104" s="73"/>
      <c r="P104" s="73"/>
      <c r="Q104" s="72"/>
      <c r="R104" s="97"/>
      <c r="S104" s="4"/>
      <c r="AB104" s="6"/>
      <c r="AE104" s="99"/>
      <c r="AF104" s="108"/>
      <c r="AG104" s="108"/>
    </row>
    <row r="105" spans="1:33" s="3" customFormat="1" ht="45" customHeight="1" x14ac:dyDescent="0.2">
      <c r="A105" s="1"/>
      <c r="B105" s="176"/>
      <c r="C105" s="86"/>
      <c r="D105" s="87"/>
      <c r="E105" s="1"/>
      <c r="F105" s="88"/>
      <c r="G105" s="1"/>
      <c r="H105" s="89"/>
      <c r="I105" s="90"/>
      <c r="J105" s="90"/>
      <c r="K105" s="90"/>
      <c r="L105" s="1"/>
      <c r="M105" s="90"/>
      <c r="N105" s="91"/>
      <c r="O105" s="73"/>
      <c r="P105" s="73"/>
      <c r="Q105" s="72"/>
      <c r="R105" s="97"/>
      <c r="S105" s="4"/>
      <c r="AB105" s="6"/>
      <c r="AE105" s="99"/>
      <c r="AF105" s="108"/>
      <c r="AG105" s="108"/>
    </row>
    <row r="106" spans="1:33" s="3" customFormat="1" ht="45" customHeight="1" x14ac:dyDescent="0.2">
      <c r="A106" s="1"/>
      <c r="B106" s="176"/>
      <c r="C106" s="86"/>
      <c r="D106" s="87"/>
      <c r="E106" s="1"/>
      <c r="F106" s="88"/>
      <c r="G106" s="1"/>
      <c r="H106" s="89"/>
      <c r="I106" s="90"/>
      <c r="J106" s="90"/>
      <c r="K106" s="90"/>
      <c r="L106" s="1"/>
      <c r="M106" s="90"/>
      <c r="N106" s="91"/>
      <c r="O106" s="73"/>
      <c r="P106" s="73"/>
      <c r="Q106" s="72"/>
      <c r="R106" s="97"/>
      <c r="S106" s="4"/>
      <c r="AB106" s="6"/>
      <c r="AE106" s="99"/>
      <c r="AF106" s="108"/>
      <c r="AG106" s="108"/>
    </row>
    <row r="107" spans="1:33" s="3" customFormat="1" ht="45" customHeight="1" x14ac:dyDescent="0.2">
      <c r="A107" s="1"/>
      <c r="B107" s="176"/>
      <c r="C107" s="86"/>
      <c r="D107" s="87"/>
      <c r="E107" s="1"/>
      <c r="F107" s="88"/>
      <c r="G107" s="1"/>
      <c r="H107" s="89"/>
      <c r="I107" s="90"/>
      <c r="J107" s="90"/>
      <c r="K107" s="90"/>
      <c r="L107" s="1"/>
      <c r="M107" s="90"/>
      <c r="N107" s="91"/>
      <c r="O107" s="73"/>
      <c r="P107" s="73"/>
      <c r="Q107" s="71"/>
      <c r="R107" s="11"/>
      <c r="S107" s="11"/>
      <c r="AB107" s="6"/>
      <c r="AE107" s="99"/>
      <c r="AF107" s="108"/>
      <c r="AG107" s="108"/>
    </row>
    <row r="108" spans="1:33" s="3" customFormat="1" ht="45" customHeight="1" x14ac:dyDescent="0.2">
      <c r="A108" s="1"/>
      <c r="B108" s="176"/>
      <c r="C108" s="86"/>
      <c r="D108" s="87"/>
      <c r="E108" s="1"/>
      <c r="F108" s="88"/>
      <c r="G108" s="1"/>
      <c r="H108" s="89"/>
      <c r="I108" s="90"/>
      <c r="J108" s="90"/>
      <c r="K108" s="90"/>
      <c r="L108" s="1"/>
      <c r="M108" s="90"/>
      <c r="N108" s="91"/>
      <c r="O108" s="73"/>
      <c r="P108" s="73"/>
      <c r="Q108" s="71"/>
      <c r="R108" s="11"/>
      <c r="S108" s="4"/>
      <c r="AB108" s="6"/>
      <c r="AE108" s="99"/>
      <c r="AF108" s="108"/>
      <c r="AG108" s="108"/>
    </row>
    <row r="109" spans="1:33" s="3" customFormat="1" ht="45" customHeight="1" x14ac:dyDescent="0.2">
      <c r="A109" s="1"/>
      <c r="B109" s="176"/>
      <c r="C109" s="86"/>
      <c r="D109" s="87"/>
      <c r="E109" s="1"/>
      <c r="F109" s="88"/>
      <c r="G109" s="1"/>
      <c r="H109" s="89"/>
      <c r="I109" s="90"/>
      <c r="J109" s="90"/>
      <c r="K109" s="90"/>
      <c r="L109" s="1"/>
      <c r="M109" s="90"/>
      <c r="N109" s="91"/>
      <c r="O109" s="73"/>
      <c r="P109" s="73"/>
      <c r="Q109" s="71"/>
      <c r="R109" s="11"/>
      <c r="S109" s="11"/>
      <c r="AB109" s="6"/>
      <c r="AE109" s="99"/>
      <c r="AF109" s="108"/>
      <c r="AG109" s="108"/>
    </row>
    <row r="110" spans="1:33" s="3" customFormat="1" ht="45" customHeight="1" x14ac:dyDescent="0.2">
      <c r="A110" s="1"/>
      <c r="B110" s="176"/>
      <c r="C110" s="86"/>
      <c r="D110" s="87"/>
      <c r="E110" s="1"/>
      <c r="F110" s="88"/>
      <c r="G110" s="1"/>
      <c r="H110" s="89"/>
      <c r="I110" s="90"/>
      <c r="J110" s="90"/>
      <c r="K110" s="90"/>
      <c r="L110" s="1"/>
      <c r="M110" s="90"/>
      <c r="N110" s="91"/>
      <c r="O110" s="73"/>
      <c r="P110" s="73"/>
      <c r="Q110" s="71"/>
      <c r="R110" s="11"/>
      <c r="S110" s="4"/>
      <c r="AB110" s="6"/>
      <c r="AE110" s="99"/>
      <c r="AF110" s="108"/>
      <c r="AG110" s="108"/>
    </row>
    <row r="111" spans="1:33" s="3" customFormat="1" ht="45" customHeight="1" x14ac:dyDescent="0.2">
      <c r="A111" s="1"/>
      <c r="B111" s="176"/>
      <c r="C111" s="86"/>
      <c r="D111" s="87"/>
      <c r="E111" s="1"/>
      <c r="F111" s="88"/>
      <c r="G111" s="1"/>
      <c r="H111" s="89"/>
      <c r="I111" s="90"/>
      <c r="J111" s="90"/>
      <c r="K111" s="90"/>
      <c r="L111" s="1"/>
      <c r="M111" s="90"/>
      <c r="N111" s="91"/>
      <c r="O111" s="73"/>
      <c r="P111" s="73"/>
      <c r="Q111" s="71"/>
      <c r="R111" s="11"/>
      <c r="S111" s="11"/>
      <c r="AB111" s="6"/>
      <c r="AE111" s="99"/>
      <c r="AF111" s="108"/>
      <c r="AG111" s="108"/>
    </row>
    <row r="112" spans="1:33" s="3" customFormat="1" ht="45" customHeight="1" x14ac:dyDescent="0.2">
      <c r="A112" s="1"/>
      <c r="B112" s="176"/>
      <c r="C112" s="86"/>
      <c r="D112" s="87"/>
      <c r="E112" s="1"/>
      <c r="F112" s="88"/>
      <c r="G112" s="1"/>
      <c r="H112" s="89"/>
      <c r="I112" s="90"/>
      <c r="J112" s="90"/>
      <c r="K112" s="90"/>
      <c r="L112" s="1"/>
      <c r="M112" s="90"/>
      <c r="N112" s="91"/>
      <c r="O112" s="73"/>
      <c r="P112" s="73"/>
      <c r="Q112" s="71"/>
      <c r="R112" s="11"/>
      <c r="S112" s="4"/>
      <c r="AB112" s="6"/>
      <c r="AE112" s="99"/>
      <c r="AF112" s="108"/>
      <c r="AG112" s="108"/>
    </row>
    <row r="113" spans="1:33" s="3" customFormat="1" ht="45" customHeight="1" x14ac:dyDescent="0.2">
      <c r="A113" s="1"/>
      <c r="B113" s="176"/>
      <c r="C113" s="86"/>
      <c r="D113" s="87"/>
      <c r="E113" s="1"/>
      <c r="F113" s="88"/>
      <c r="G113" s="1"/>
      <c r="H113" s="89"/>
      <c r="I113" s="90"/>
      <c r="J113" s="90"/>
      <c r="K113" s="90"/>
      <c r="L113" s="1"/>
      <c r="M113" s="90"/>
      <c r="N113" s="91"/>
      <c r="O113" s="73"/>
      <c r="P113" s="73"/>
      <c r="Q113" s="71"/>
      <c r="R113" s="11"/>
      <c r="S113" s="11"/>
      <c r="AB113" s="6"/>
      <c r="AE113" s="99"/>
      <c r="AF113" s="108"/>
      <c r="AG113" s="108"/>
    </row>
    <row r="114" spans="1:33" s="3" customFormat="1" ht="45" customHeight="1" x14ac:dyDescent="0.2">
      <c r="A114" s="1"/>
      <c r="B114" s="176"/>
      <c r="C114" s="86"/>
      <c r="D114" s="87"/>
      <c r="E114" s="1"/>
      <c r="F114" s="88"/>
      <c r="G114" s="1"/>
      <c r="H114" s="89"/>
      <c r="I114" s="90"/>
      <c r="J114" s="90"/>
      <c r="K114" s="90"/>
      <c r="L114" s="1"/>
      <c r="M114" s="90"/>
      <c r="N114" s="91"/>
      <c r="O114" s="73"/>
      <c r="P114" s="73"/>
      <c r="Q114" s="71"/>
      <c r="R114" s="11"/>
      <c r="S114" s="4"/>
      <c r="AB114" s="6"/>
      <c r="AE114" s="99"/>
      <c r="AF114" s="108"/>
      <c r="AG114" s="108"/>
    </row>
    <row r="115" spans="1:33" s="3" customFormat="1" ht="45" customHeight="1" x14ac:dyDescent="0.2">
      <c r="A115" s="1"/>
      <c r="B115" s="176"/>
      <c r="C115" s="86"/>
      <c r="D115" s="87"/>
      <c r="E115" s="1"/>
      <c r="F115" s="88"/>
      <c r="G115" s="1"/>
      <c r="H115" s="89"/>
      <c r="I115" s="90"/>
      <c r="J115" s="90"/>
      <c r="K115" s="90"/>
      <c r="L115" s="1"/>
      <c r="M115" s="90"/>
      <c r="N115" s="91"/>
      <c r="O115" s="73"/>
      <c r="P115" s="73"/>
      <c r="Q115" s="71"/>
      <c r="R115" s="11"/>
      <c r="S115" s="11"/>
      <c r="AB115" s="6"/>
      <c r="AE115" s="99"/>
      <c r="AF115" s="108"/>
      <c r="AG115" s="108"/>
    </row>
    <row r="116" spans="1:33" s="3" customFormat="1" ht="45" customHeight="1" x14ac:dyDescent="0.2">
      <c r="A116" s="1"/>
      <c r="B116" s="176"/>
      <c r="C116" s="86"/>
      <c r="D116" s="87"/>
      <c r="E116" s="1"/>
      <c r="F116" s="88"/>
      <c r="G116" s="1"/>
      <c r="H116" s="89"/>
      <c r="I116" s="90"/>
      <c r="J116" s="90"/>
      <c r="K116" s="90"/>
      <c r="L116" s="1"/>
      <c r="M116" s="90"/>
      <c r="N116" s="91"/>
      <c r="O116" s="73"/>
      <c r="P116" s="73"/>
      <c r="Q116" s="71"/>
      <c r="R116" s="11"/>
      <c r="S116" s="4"/>
      <c r="AB116" s="6"/>
      <c r="AE116" s="99"/>
      <c r="AF116" s="108"/>
      <c r="AG116" s="108"/>
    </row>
    <row r="117" spans="1:33" s="3" customFormat="1" ht="45" customHeight="1" x14ac:dyDescent="0.2">
      <c r="A117" s="1"/>
      <c r="B117" s="176"/>
      <c r="C117" s="86"/>
      <c r="D117" s="87"/>
      <c r="E117" s="1"/>
      <c r="F117" s="88"/>
      <c r="G117" s="1"/>
      <c r="H117" s="89"/>
      <c r="I117" s="90"/>
      <c r="J117" s="90"/>
      <c r="K117" s="90"/>
      <c r="L117" s="1"/>
      <c r="M117" s="90"/>
      <c r="N117" s="91"/>
      <c r="O117" s="73"/>
      <c r="P117" s="73"/>
      <c r="Q117" s="71"/>
      <c r="R117" s="11"/>
      <c r="S117" s="11"/>
      <c r="AB117" s="6"/>
      <c r="AE117" s="99"/>
      <c r="AF117" s="108"/>
      <c r="AG117" s="108"/>
    </row>
    <row r="118" spans="1:33" s="3" customFormat="1" ht="45" customHeight="1" x14ac:dyDescent="0.2">
      <c r="A118" s="1"/>
      <c r="B118" s="176"/>
      <c r="C118" s="86"/>
      <c r="D118" s="87"/>
      <c r="E118" s="1"/>
      <c r="F118" s="88"/>
      <c r="G118" s="1"/>
      <c r="H118" s="89"/>
      <c r="I118" s="90"/>
      <c r="J118" s="90"/>
      <c r="K118" s="90"/>
      <c r="L118" s="1"/>
      <c r="M118" s="90"/>
      <c r="N118" s="91"/>
      <c r="O118" s="73"/>
      <c r="P118" s="73"/>
      <c r="Q118" s="71"/>
      <c r="R118" s="11"/>
      <c r="S118" s="4"/>
      <c r="AB118" s="6"/>
      <c r="AE118" s="99"/>
      <c r="AF118" s="108"/>
      <c r="AG118" s="108"/>
    </row>
    <row r="119" spans="1:33" s="3" customFormat="1" ht="45" customHeight="1" x14ac:dyDescent="0.2">
      <c r="A119" s="1"/>
      <c r="B119" s="176"/>
      <c r="C119" s="86"/>
      <c r="D119" s="87"/>
      <c r="E119" s="1"/>
      <c r="F119" s="88"/>
      <c r="G119" s="1"/>
      <c r="H119" s="89"/>
      <c r="I119" s="90"/>
      <c r="J119" s="90"/>
      <c r="K119" s="90"/>
      <c r="L119" s="1"/>
      <c r="M119" s="90"/>
      <c r="N119" s="91"/>
      <c r="O119" s="73"/>
      <c r="P119" s="73"/>
      <c r="Q119" s="71"/>
      <c r="R119" s="11"/>
      <c r="S119" s="11"/>
      <c r="AB119" s="6"/>
      <c r="AE119" s="99"/>
      <c r="AF119" s="108"/>
      <c r="AG119" s="108"/>
    </row>
    <row r="120" spans="1:33" s="3" customFormat="1" ht="45" customHeight="1" x14ac:dyDescent="0.2">
      <c r="A120" s="1"/>
      <c r="B120" s="176"/>
      <c r="C120" s="86"/>
      <c r="D120" s="87"/>
      <c r="E120" s="1"/>
      <c r="F120" s="88"/>
      <c r="G120" s="1"/>
      <c r="H120" s="89"/>
      <c r="I120" s="90"/>
      <c r="J120" s="90"/>
      <c r="K120" s="90"/>
      <c r="L120" s="1"/>
      <c r="M120" s="90"/>
      <c r="N120" s="91"/>
      <c r="O120" s="73"/>
      <c r="P120" s="73"/>
      <c r="Q120" s="71"/>
      <c r="R120" s="11"/>
      <c r="S120" s="4"/>
      <c r="AB120" s="6"/>
      <c r="AE120" s="99"/>
      <c r="AF120" s="108"/>
      <c r="AG120" s="108"/>
    </row>
    <row r="121" spans="1:33" s="3" customFormat="1" ht="45" customHeight="1" x14ac:dyDescent="0.2">
      <c r="A121" s="1"/>
      <c r="B121" s="176"/>
      <c r="C121" s="86"/>
      <c r="D121" s="87"/>
      <c r="E121" s="1"/>
      <c r="F121" s="88"/>
      <c r="G121" s="1"/>
      <c r="H121" s="89"/>
      <c r="I121" s="90"/>
      <c r="J121" s="90"/>
      <c r="K121" s="90"/>
      <c r="L121" s="1"/>
      <c r="M121" s="90"/>
      <c r="N121" s="91"/>
      <c r="O121" s="73"/>
      <c r="P121" s="73"/>
      <c r="Q121" s="71"/>
      <c r="R121" s="98"/>
      <c r="S121" s="4"/>
      <c r="AB121" s="6"/>
      <c r="AE121" s="99"/>
      <c r="AF121" s="108"/>
      <c r="AG121" s="108"/>
    </row>
    <row r="122" spans="1:33" s="3" customFormat="1" ht="45" customHeight="1" x14ac:dyDescent="0.2">
      <c r="A122" s="1"/>
      <c r="B122" s="176"/>
      <c r="C122" s="86"/>
      <c r="D122" s="87"/>
      <c r="E122" s="1"/>
      <c r="F122" s="88"/>
      <c r="G122" s="1"/>
      <c r="H122" s="89"/>
      <c r="I122" s="90"/>
      <c r="J122" s="90"/>
      <c r="K122" s="90"/>
      <c r="L122" s="1"/>
      <c r="M122" s="90"/>
      <c r="N122" s="91"/>
      <c r="O122" s="73"/>
      <c r="P122" s="73"/>
      <c r="S122" s="5"/>
      <c r="AB122" s="6"/>
      <c r="AE122" s="99"/>
      <c r="AF122" s="108"/>
      <c r="AG122" s="108"/>
    </row>
    <row r="123" spans="1:33" s="3" customFormat="1" ht="45" customHeight="1" x14ac:dyDescent="0.2">
      <c r="A123" s="1"/>
      <c r="B123" s="176"/>
      <c r="C123" s="86"/>
      <c r="D123" s="87"/>
      <c r="E123" s="1"/>
      <c r="F123" s="88"/>
      <c r="G123" s="1"/>
      <c r="H123" s="89"/>
      <c r="I123" s="90"/>
      <c r="J123" s="90"/>
      <c r="K123" s="90"/>
      <c r="L123" s="1"/>
      <c r="M123" s="90"/>
      <c r="N123" s="91"/>
      <c r="O123" s="73"/>
      <c r="P123" s="73"/>
      <c r="S123" s="5"/>
      <c r="AB123" s="6"/>
      <c r="AE123" s="99"/>
      <c r="AF123" s="108"/>
      <c r="AG123" s="108"/>
    </row>
    <row r="124" spans="1:33" s="3" customFormat="1" ht="45" customHeight="1" x14ac:dyDescent="0.2">
      <c r="A124" s="1"/>
      <c r="B124" s="176"/>
      <c r="C124" s="86"/>
      <c r="D124" s="87"/>
      <c r="E124" s="1"/>
      <c r="F124" s="88"/>
      <c r="G124" s="1"/>
      <c r="H124" s="89"/>
      <c r="I124" s="90"/>
      <c r="J124" s="90"/>
      <c r="K124" s="90"/>
      <c r="L124" s="1"/>
      <c r="M124" s="90"/>
      <c r="N124" s="91"/>
      <c r="O124" s="73"/>
      <c r="P124" s="73"/>
      <c r="Q124" s="12"/>
      <c r="R124" s="12"/>
      <c r="S124" s="4"/>
      <c r="AB124" s="6"/>
      <c r="AE124" s="99"/>
      <c r="AF124" s="108"/>
      <c r="AG124" s="108"/>
    </row>
    <row r="125" spans="1:33" s="3" customFormat="1" ht="45" customHeight="1" x14ac:dyDescent="0.2">
      <c r="A125" s="1"/>
      <c r="B125" s="176"/>
      <c r="C125" s="86"/>
      <c r="D125" s="87"/>
      <c r="E125" s="1"/>
      <c r="F125" s="88"/>
      <c r="G125" s="1"/>
      <c r="H125" s="89"/>
      <c r="I125" s="90"/>
      <c r="J125" s="90"/>
      <c r="K125" s="90"/>
      <c r="L125" s="1"/>
      <c r="M125" s="90"/>
      <c r="N125" s="91"/>
      <c r="O125" s="73"/>
      <c r="P125" s="73"/>
      <c r="Q125" s="12"/>
      <c r="R125" s="12"/>
      <c r="S125" s="12"/>
      <c r="AB125" s="6"/>
      <c r="AE125" s="99"/>
      <c r="AF125" s="108"/>
      <c r="AG125" s="108"/>
    </row>
    <row r="126" spans="1:33" s="3" customFormat="1" ht="45" customHeight="1" x14ac:dyDescent="0.2">
      <c r="A126" s="1"/>
      <c r="B126" s="176"/>
      <c r="C126" s="86"/>
      <c r="D126" s="87"/>
      <c r="E126" s="1"/>
      <c r="F126" s="88"/>
      <c r="G126" s="1"/>
      <c r="H126" s="89"/>
      <c r="I126" s="90"/>
      <c r="J126" s="90"/>
      <c r="K126" s="90"/>
      <c r="L126" s="1"/>
      <c r="M126" s="90"/>
      <c r="N126" s="91"/>
      <c r="O126" s="73"/>
      <c r="P126" s="73"/>
      <c r="S126" s="5"/>
      <c r="AB126" s="6"/>
      <c r="AE126" s="99"/>
      <c r="AF126" s="108"/>
      <c r="AG126" s="108"/>
    </row>
    <row r="127" spans="1:33" s="3" customFormat="1" ht="45" customHeight="1" x14ac:dyDescent="0.2">
      <c r="A127" s="1"/>
      <c r="B127" s="176"/>
      <c r="C127" s="86"/>
      <c r="D127" s="87"/>
      <c r="E127" s="1"/>
      <c r="F127" s="88"/>
      <c r="G127" s="1"/>
      <c r="H127" s="89"/>
      <c r="I127" s="90"/>
      <c r="J127" s="90"/>
      <c r="K127" s="90"/>
      <c r="L127" s="1"/>
      <c r="M127" s="90"/>
      <c r="N127" s="91"/>
      <c r="O127" s="73"/>
      <c r="P127" s="73"/>
      <c r="S127" s="5"/>
      <c r="AB127" s="6"/>
      <c r="AE127" s="99"/>
      <c r="AF127" s="108"/>
      <c r="AG127" s="108"/>
    </row>
    <row r="128" spans="1:33" s="3" customFormat="1" ht="45" customHeight="1" x14ac:dyDescent="0.2">
      <c r="A128" s="1"/>
      <c r="B128" s="176"/>
      <c r="C128" s="86"/>
      <c r="D128" s="87"/>
      <c r="E128" s="1"/>
      <c r="F128" s="88"/>
      <c r="G128" s="1"/>
      <c r="H128" s="89"/>
      <c r="I128" s="90"/>
      <c r="J128" s="90"/>
      <c r="K128" s="90"/>
      <c r="L128" s="1"/>
      <c r="M128" s="90"/>
      <c r="N128" s="91"/>
      <c r="O128" s="73"/>
      <c r="P128" s="73"/>
      <c r="S128" s="5"/>
      <c r="AB128" s="6"/>
      <c r="AE128" s="99"/>
      <c r="AF128" s="108"/>
      <c r="AG128" s="108"/>
    </row>
    <row r="129" spans="1:33" s="3" customFormat="1" ht="45" customHeight="1" x14ac:dyDescent="0.2">
      <c r="A129" s="1"/>
      <c r="B129" s="176"/>
      <c r="C129" s="86"/>
      <c r="D129" s="87"/>
      <c r="E129" s="1"/>
      <c r="F129" s="88"/>
      <c r="G129" s="1"/>
      <c r="H129" s="89"/>
      <c r="I129" s="90"/>
      <c r="J129" s="90"/>
      <c r="K129" s="90"/>
      <c r="L129" s="1"/>
      <c r="M129" s="90"/>
      <c r="N129" s="91"/>
      <c r="O129" s="73"/>
      <c r="P129" s="73"/>
      <c r="S129" s="5"/>
      <c r="AB129" s="6"/>
      <c r="AE129" s="99"/>
      <c r="AF129" s="108"/>
      <c r="AG129" s="108"/>
    </row>
    <row r="130" spans="1:33" s="3" customFormat="1" ht="39.75" customHeight="1" x14ac:dyDescent="0.2">
      <c r="A130" s="1"/>
      <c r="B130" s="176"/>
      <c r="C130" s="86"/>
      <c r="D130" s="87"/>
      <c r="E130" s="1"/>
      <c r="F130" s="88"/>
      <c r="G130" s="1"/>
      <c r="H130" s="89"/>
      <c r="I130" s="90"/>
      <c r="J130" s="90"/>
      <c r="K130" s="90"/>
      <c r="L130" s="1"/>
      <c r="M130" s="90"/>
      <c r="N130" s="91"/>
      <c r="O130" s="73"/>
      <c r="P130" s="73"/>
      <c r="S130" s="5"/>
      <c r="AB130" s="6"/>
      <c r="AE130" s="99"/>
      <c r="AF130" s="108"/>
      <c r="AG130" s="108"/>
    </row>
    <row r="131" spans="1:33" s="3" customFormat="1" ht="39.75" customHeight="1" x14ac:dyDescent="0.2">
      <c r="A131" s="1"/>
      <c r="B131" s="176"/>
      <c r="C131" s="86"/>
      <c r="D131" s="87"/>
      <c r="E131" s="1"/>
      <c r="F131" s="88"/>
      <c r="G131" s="1"/>
      <c r="H131" s="89"/>
      <c r="I131" s="90"/>
      <c r="J131" s="90"/>
      <c r="K131" s="90"/>
      <c r="L131" s="1"/>
      <c r="M131" s="90"/>
      <c r="N131" s="91"/>
      <c r="O131" s="73"/>
      <c r="P131" s="73"/>
      <c r="S131" s="5"/>
      <c r="AB131" s="6"/>
      <c r="AE131" s="99"/>
      <c r="AF131" s="108"/>
      <c r="AG131" s="108"/>
    </row>
    <row r="132" spans="1:33" s="3" customFormat="1" ht="39.75" customHeight="1" x14ac:dyDescent="0.2">
      <c r="A132" s="1"/>
      <c r="B132" s="176"/>
      <c r="C132" s="86"/>
      <c r="D132" s="87"/>
      <c r="E132" s="1"/>
      <c r="F132" s="88"/>
      <c r="G132" s="1"/>
      <c r="H132" s="89"/>
      <c r="I132" s="90"/>
      <c r="J132" s="90"/>
      <c r="K132" s="90"/>
      <c r="L132" s="1"/>
      <c r="M132" s="90"/>
      <c r="N132" s="91"/>
      <c r="O132" s="73"/>
      <c r="P132" s="73"/>
      <c r="S132" s="5"/>
      <c r="AB132" s="6"/>
      <c r="AE132" s="99"/>
      <c r="AF132" s="108"/>
      <c r="AG132" s="108"/>
    </row>
    <row r="133" spans="1:33" s="3" customFormat="1" ht="39.75" customHeight="1" x14ac:dyDescent="0.2">
      <c r="A133" s="1"/>
      <c r="B133" s="176"/>
      <c r="C133" s="86"/>
      <c r="D133" s="87"/>
      <c r="E133" s="1"/>
      <c r="F133" s="88"/>
      <c r="G133" s="1"/>
      <c r="H133" s="89"/>
      <c r="I133" s="90"/>
      <c r="J133" s="90"/>
      <c r="K133" s="90"/>
      <c r="L133" s="1"/>
      <c r="M133" s="90"/>
      <c r="N133" s="91"/>
      <c r="O133" s="73"/>
      <c r="P133" s="73"/>
      <c r="S133" s="5"/>
      <c r="AB133" s="6"/>
      <c r="AE133" s="99"/>
      <c r="AF133" s="108"/>
      <c r="AG133" s="108"/>
    </row>
    <row r="134" spans="1:33" s="3" customFormat="1" ht="39.75" customHeight="1" x14ac:dyDescent="0.2">
      <c r="A134" s="1"/>
      <c r="B134" s="176"/>
      <c r="C134" s="86"/>
      <c r="D134" s="87"/>
      <c r="E134" s="1"/>
      <c r="F134" s="88"/>
      <c r="G134" s="1"/>
      <c r="H134" s="89"/>
      <c r="I134" s="90"/>
      <c r="J134" s="90"/>
      <c r="K134" s="90"/>
      <c r="L134" s="1"/>
      <c r="M134" s="90"/>
      <c r="N134" s="91"/>
      <c r="O134" s="73"/>
      <c r="P134" s="73"/>
      <c r="S134" s="5"/>
      <c r="AB134" s="6"/>
      <c r="AE134" s="99"/>
      <c r="AF134" s="108"/>
      <c r="AG134" s="108"/>
    </row>
    <row r="135" spans="1:33" s="3" customFormat="1" ht="39.75" customHeight="1" x14ac:dyDescent="0.2">
      <c r="A135" s="1"/>
      <c r="B135" s="176"/>
      <c r="C135" s="86"/>
      <c r="D135" s="87"/>
      <c r="E135" s="1"/>
      <c r="F135" s="88"/>
      <c r="G135" s="1"/>
      <c r="H135" s="89"/>
      <c r="I135" s="90"/>
      <c r="J135" s="90"/>
      <c r="K135" s="90"/>
      <c r="L135" s="1"/>
      <c r="M135" s="90"/>
      <c r="N135" s="91"/>
      <c r="O135" s="73"/>
      <c r="P135" s="73"/>
      <c r="S135" s="5"/>
      <c r="AB135" s="6"/>
      <c r="AE135" s="99"/>
      <c r="AF135" s="108"/>
      <c r="AG135" s="108"/>
    </row>
    <row r="136" spans="1:33" s="3" customFormat="1" ht="39.75" customHeight="1" x14ac:dyDescent="0.2">
      <c r="A136" s="1"/>
      <c r="B136" s="176"/>
      <c r="C136" s="86"/>
      <c r="D136" s="87"/>
      <c r="E136" s="1"/>
      <c r="F136" s="88"/>
      <c r="G136" s="1"/>
      <c r="H136" s="89"/>
      <c r="I136" s="90"/>
      <c r="J136" s="90"/>
      <c r="K136" s="90"/>
      <c r="L136" s="1"/>
      <c r="M136" s="90"/>
      <c r="N136" s="91"/>
      <c r="O136" s="73"/>
      <c r="P136" s="73"/>
      <c r="S136" s="5"/>
      <c r="AB136" s="6"/>
      <c r="AE136" s="99"/>
      <c r="AF136" s="108"/>
      <c r="AG136" s="108"/>
    </row>
    <row r="137" spans="1:33" s="3" customFormat="1" ht="39.75" customHeight="1" x14ac:dyDescent="0.2">
      <c r="A137" s="1"/>
      <c r="B137" s="176"/>
      <c r="C137" s="86"/>
      <c r="D137" s="87"/>
      <c r="E137" s="1"/>
      <c r="F137" s="88"/>
      <c r="G137" s="1"/>
      <c r="H137" s="89"/>
      <c r="I137" s="90"/>
      <c r="J137" s="90"/>
      <c r="K137" s="90"/>
      <c r="L137" s="1"/>
      <c r="M137" s="90"/>
      <c r="N137" s="91"/>
      <c r="O137" s="73"/>
      <c r="P137" s="73"/>
      <c r="S137" s="5"/>
      <c r="AB137" s="6"/>
      <c r="AE137" s="99"/>
      <c r="AF137" s="108"/>
      <c r="AG137" s="108"/>
    </row>
    <row r="138" spans="1:33" s="3" customFormat="1" ht="39.75" customHeight="1" x14ac:dyDescent="0.2">
      <c r="A138" s="1"/>
      <c r="B138" s="176"/>
      <c r="C138" s="86"/>
      <c r="D138" s="87"/>
      <c r="E138" s="1"/>
      <c r="F138" s="88"/>
      <c r="G138" s="1"/>
      <c r="H138" s="89"/>
      <c r="I138" s="90"/>
      <c r="J138" s="90"/>
      <c r="K138" s="90"/>
      <c r="L138" s="1"/>
      <c r="M138" s="90"/>
      <c r="N138" s="91"/>
      <c r="O138" s="73"/>
      <c r="P138" s="73"/>
      <c r="S138" s="5"/>
      <c r="AB138" s="6"/>
      <c r="AE138" s="99"/>
      <c r="AF138" s="108"/>
      <c r="AG138" s="108"/>
    </row>
    <row r="139" spans="1:33" s="3" customFormat="1" ht="39.75" customHeight="1" x14ac:dyDescent="0.2">
      <c r="A139" s="1"/>
      <c r="B139" s="176"/>
      <c r="C139" s="86"/>
      <c r="D139" s="87"/>
      <c r="E139" s="1"/>
      <c r="F139" s="88"/>
      <c r="G139" s="1"/>
      <c r="H139" s="89"/>
      <c r="I139" s="90"/>
      <c r="J139" s="90"/>
      <c r="K139" s="90"/>
      <c r="L139" s="1"/>
      <c r="M139" s="90"/>
      <c r="N139" s="91"/>
      <c r="O139" s="73"/>
      <c r="P139" s="73"/>
      <c r="S139" s="5"/>
      <c r="AB139" s="6"/>
      <c r="AE139" s="99"/>
      <c r="AF139" s="108"/>
      <c r="AG139" s="108"/>
    </row>
    <row r="140" spans="1:33" s="3" customFormat="1" ht="39.75" customHeight="1" x14ac:dyDescent="0.2">
      <c r="A140" s="1"/>
      <c r="B140" s="176"/>
      <c r="C140" s="86"/>
      <c r="D140" s="87"/>
      <c r="E140" s="1"/>
      <c r="F140" s="88"/>
      <c r="G140" s="1"/>
      <c r="H140" s="89"/>
      <c r="I140" s="90"/>
      <c r="J140" s="90"/>
      <c r="K140" s="90"/>
      <c r="L140" s="1"/>
      <c r="M140" s="90"/>
      <c r="N140" s="91"/>
      <c r="O140" s="73"/>
      <c r="P140" s="73"/>
      <c r="S140" s="5"/>
      <c r="AB140" s="6"/>
      <c r="AE140" s="99"/>
      <c r="AF140" s="108"/>
      <c r="AG140" s="108"/>
    </row>
    <row r="141" spans="1:33" s="3" customFormat="1" ht="50.25" customHeight="1" x14ac:dyDescent="0.2">
      <c r="A141" s="1"/>
      <c r="B141" s="176"/>
      <c r="C141" s="86"/>
      <c r="D141" s="87"/>
      <c r="E141" s="1"/>
      <c r="F141" s="88"/>
      <c r="G141" s="1"/>
      <c r="H141" s="89"/>
      <c r="I141" s="90"/>
      <c r="J141" s="90"/>
      <c r="K141" s="90"/>
      <c r="L141" s="1"/>
      <c r="M141" s="90"/>
      <c r="N141" s="91"/>
      <c r="O141" s="73"/>
      <c r="P141" s="73"/>
      <c r="S141" s="5"/>
      <c r="AB141" s="6"/>
      <c r="AE141" s="99"/>
      <c r="AF141" s="108"/>
      <c r="AG141" s="108"/>
    </row>
    <row r="142" spans="1:33" s="3" customFormat="1" ht="28.5" customHeight="1" x14ac:dyDescent="0.2">
      <c r="A142" s="1"/>
      <c r="B142" s="176"/>
      <c r="C142" s="86"/>
      <c r="D142" s="87"/>
      <c r="E142" s="1"/>
      <c r="F142" s="88"/>
      <c r="G142" s="1"/>
      <c r="H142" s="89"/>
      <c r="I142" s="90"/>
      <c r="J142" s="90"/>
      <c r="K142" s="90"/>
      <c r="L142" s="1"/>
      <c r="M142" s="90"/>
      <c r="N142" s="91"/>
      <c r="O142" s="73"/>
      <c r="P142" s="73"/>
      <c r="Q142" s="12"/>
      <c r="R142" s="12"/>
      <c r="S142" s="4"/>
      <c r="AB142" s="6"/>
      <c r="AE142" s="99"/>
      <c r="AF142" s="108"/>
      <c r="AG142" s="108"/>
    </row>
    <row r="143" spans="1:33" s="3" customFormat="1" ht="50.25" customHeight="1" x14ac:dyDescent="0.2">
      <c r="A143" s="1"/>
      <c r="B143" s="176"/>
      <c r="C143" s="86"/>
      <c r="D143" s="87"/>
      <c r="E143" s="1"/>
      <c r="F143" s="88"/>
      <c r="G143" s="1"/>
      <c r="H143" s="89"/>
      <c r="I143" s="90"/>
      <c r="J143" s="90"/>
      <c r="K143" s="90"/>
      <c r="L143" s="1"/>
      <c r="M143" s="90"/>
      <c r="N143" s="91"/>
      <c r="O143" s="73"/>
      <c r="P143" s="73"/>
      <c r="S143" s="4"/>
      <c r="AB143" s="6"/>
      <c r="AE143" s="99"/>
      <c r="AF143" s="108"/>
      <c r="AG143" s="108"/>
    </row>
    <row r="144" spans="1:33" s="3" customFormat="1" ht="50.25" customHeight="1" x14ac:dyDescent="0.2">
      <c r="A144" s="1"/>
      <c r="B144" s="176"/>
      <c r="C144" s="86"/>
      <c r="D144" s="87"/>
      <c r="E144" s="1"/>
      <c r="F144" s="88"/>
      <c r="G144" s="1"/>
      <c r="H144" s="89"/>
      <c r="I144" s="90"/>
      <c r="J144" s="90"/>
      <c r="K144" s="90"/>
      <c r="L144" s="1"/>
      <c r="M144" s="90"/>
      <c r="N144" s="91"/>
      <c r="O144" s="73"/>
      <c r="P144" s="73"/>
      <c r="Q144" s="12"/>
      <c r="R144" s="12"/>
      <c r="S144" s="12"/>
      <c r="AB144" s="6"/>
      <c r="AE144" s="99"/>
      <c r="AF144" s="108"/>
      <c r="AG144" s="108"/>
    </row>
    <row r="145" spans="1:33" s="3" customFormat="1" ht="50.25" customHeight="1" x14ac:dyDescent="0.2">
      <c r="A145" s="1"/>
      <c r="B145" s="176"/>
      <c r="C145" s="86"/>
      <c r="D145" s="87"/>
      <c r="E145" s="1"/>
      <c r="F145" s="88"/>
      <c r="G145" s="1"/>
      <c r="H145" s="89"/>
      <c r="I145" s="90"/>
      <c r="J145" s="90"/>
      <c r="K145" s="90"/>
      <c r="L145" s="1"/>
      <c r="M145" s="90"/>
      <c r="N145" s="91"/>
      <c r="O145" s="73"/>
      <c r="P145" s="73"/>
      <c r="Q145" s="12"/>
      <c r="R145" s="12"/>
      <c r="S145" s="4"/>
      <c r="AB145" s="6"/>
      <c r="AE145" s="99"/>
      <c r="AF145" s="108"/>
      <c r="AG145" s="108"/>
    </row>
    <row r="146" spans="1:33" s="3" customFormat="1" ht="50.25" customHeight="1" x14ac:dyDescent="0.2">
      <c r="A146" s="1"/>
      <c r="B146" s="176"/>
      <c r="C146" s="86"/>
      <c r="D146" s="87"/>
      <c r="E146" s="1"/>
      <c r="F146" s="88"/>
      <c r="G146" s="1"/>
      <c r="H146" s="89"/>
      <c r="I146" s="90"/>
      <c r="J146" s="90"/>
      <c r="K146" s="90"/>
      <c r="L146" s="1"/>
      <c r="M146" s="90"/>
      <c r="N146" s="91"/>
      <c r="O146" s="73"/>
      <c r="P146" s="73"/>
      <c r="S146" s="4"/>
      <c r="AB146" s="6"/>
      <c r="AE146" s="99"/>
      <c r="AF146" s="108"/>
      <c r="AG146" s="108"/>
    </row>
    <row r="147" spans="1:33" s="3" customFormat="1" ht="50.25" customHeight="1" x14ac:dyDescent="0.2">
      <c r="A147" s="1"/>
      <c r="B147" s="176"/>
      <c r="C147" s="86"/>
      <c r="D147" s="87"/>
      <c r="E147" s="1"/>
      <c r="F147" s="88"/>
      <c r="G147" s="1"/>
      <c r="H147" s="89"/>
      <c r="I147" s="90"/>
      <c r="J147" s="90"/>
      <c r="K147" s="90"/>
      <c r="L147" s="1"/>
      <c r="M147" s="90"/>
      <c r="N147" s="91"/>
      <c r="O147" s="73"/>
      <c r="P147" s="73"/>
      <c r="S147" s="4"/>
      <c r="AB147" s="6"/>
      <c r="AE147" s="99"/>
      <c r="AF147" s="108"/>
      <c r="AG147" s="108"/>
    </row>
    <row r="148" spans="1:33" s="3" customFormat="1" ht="50.25" customHeight="1" x14ac:dyDescent="0.2">
      <c r="A148" s="1"/>
      <c r="B148" s="176"/>
      <c r="C148" s="86"/>
      <c r="D148" s="87"/>
      <c r="E148" s="1"/>
      <c r="F148" s="88"/>
      <c r="G148" s="1"/>
      <c r="H148" s="89"/>
      <c r="I148" s="90"/>
      <c r="J148" s="90"/>
      <c r="K148" s="90"/>
      <c r="L148" s="1"/>
      <c r="M148" s="90"/>
      <c r="N148" s="91"/>
      <c r="O148" s="73"/>
      <c r="P148" s="73"/>
      <c r="S148" s="4"/>
      <c r="AB148" s="6"/>
      <c r="AE148" s="99"/>
      <c r="AF148" s="108"/>
      <c r="AG148" s="108"/>
    </row>
    <row r="149" spans="1:33" s="3" customFormat="1" ht="50.25" customHeight="1" x14ac:dyDescent="0.2">
      <c r="A149" s="1"/>
      <c r="B149" s="176"/>
      <c r="C149" s="86"/>
      <c r="D149" s="87"/>
      <c r="E149" s="1"/>
      <c r="F149" s="88"/>
      <c r="G149" s="1"/>
      <c r="H149" s="89"/>
      <c r="I149" s="90"/>
      <c r="J149" s="90"/>
      <c r="K149" s="90"/>
      <c r="L149" s="1"/>
      <c r="M149" s="90"/>
      <c r="N149" s="91"/>
      <c r="O149" s="73"/>
      <c r="P149" s="73"/>
      <c r="S149" s="4"/>
      <c r="AB149" s="6"/>
      <c r="AE149" s="99"/>
      <c r="AF149" s="108"/>
      <c r="AG149" s="108"/>
    </row>
    <row r="150" spans="1:33" s="3" customFormat="1" ht="50.25" customHeight="1" x14ac:dyDescent="0.2">
      <c r="A150" s="1"/>
      <c r="B150" s="176"/>
      <c r="C150" s="86"/>
      <c r="D150" s="87"/>
      <c r="E150" s="1"/>
      <c r="F150" s="88"/>
      <c r="G150" s="1"/>
      <c r="H150" s="89"/>
      <c r="I150" s="90"/>
      <c r="J150" s="90"/>
      <c r="K150" s="90"/>
      <c r="L150" s="1"/>
      <c r="M150" s="90"/>
      <c r="N150" s="91"/>
      <c r="O150" s="73"/>
      <c r="P150" s="73"/>
      <c r="S150" s="4"/>
      <c r="AB150" s="6"/>
      <c r="AE150" s="99"/>
      <c r="AF150" s="108"/>
      <c r="AG150" s="108"/>
    </row>
    <row r="151" spans="1:33" s="3" customFormat="1" ht="50.25" customHeight="1" x14ac:dyDescent="0.2">
      <c r="A151" s="1"/>
      <c r="B151" s="176"/>
      <c r="C151" s="86"/>
      <c r="D151" s="87"/>
      <c r="E151" s="1"/>
      <c r="F151" s="88"/>
      <c r="G151" s="1"/>
      <c r="H151" s="89"/>
      <c r="I151" s="90"/>
      <c r="J151" s="90"/>
      <c r="K151" s="90"/>
      <c r="L151" s="1"/>
      <c r="M151" s="90"/>
      <c r="N151" s="91"/>
      <c r="O151" s="73"/>
      <c r="P151" s="73"/>
      <c r="S151" s="4"/>
      <c r="AB151" s="6"/>
      <c r="AE151" s="99"/>
      <c r="AF151" s="108"/>
      <c r="AG151" s="108"/>
    </row>
    <row r="152" spans="1:33" s="3" customFormat="1" ht="50.25" customHeight="1" x14ac:dyDescent="0.2">
      <c r="A152" s="1"/>
      <c r="B152" s="176"/>
      <c r="C152" s="86"/>
      <c r="D152" s="87"/>
      <c r="E152" s="1"/>
      <c r="F152" s="88"/>
      <c r="G152" s="1"/>
      <c r="H152" s="89"/>
      <c r="I152" s="90"/>
      <c r="J152" s="90"/>
      <c r="K152" s="90"/>
      <c r="L152" s="1"/>
      <c r="M152" s="90"/>
      <c r="N152" s="91"/>
      <c r="O152" s="73"/>
      <c r="P152" s="73"/>
      <c r="S152" s="4"/>
      <c r="AB152" s="6"/>
      <c r="AE152" s="99"/>
      <c r="AF152" s="108"/>
      <c r="AG152" s="108"/>
    </row>
    <row r="153" spans="1:33" s="3" customFormat="1" ht="50.25" customHeight="1" x14ac:dyDescent="0.2">
      <c r="A153" s="1"/>
      <c r="B153" s="176"/>
      <c r="C153" s="86"/>
      <c r="D153" s="87"/>
      <c r="E153" s="1"/>
      <c r="F153" s="88"/>
      <c r="G153" s="1"/>
      <c r="H153" s="89"/>
      <c r="I153" s="90"/>
      <c r="J153" s="90"/>
      <c r="K153" s="90"/>
      <c r="L153" s="1"/>
      <c r="M153" s="90"/>
      <c r="N153" s="91"/>
      <c r="O153" s="73"/>
      <c r="P153" s="73"/>
      <c r="S153" s="4"/>
      <c r="AB153" s="6"/>
      <c r="AE153" s="99"/>
      <c r="AF153" s="108"/>
      <c r="AG153" s="108"/>
    </row>
    <row r="154" spans="1:33" s="3" customFormat="1" ht="50.25" customHeight="1" x14ac:dyDescent="0.2">
      <c r="A154" s="1"/>
      <c r="B154" s="176"/>
      <c r="C154" s="86"/>
      <c r="D154" s="87"/>
      <c r="E154" s="1"/>
      <c r="F154" s="88"/>
      <c r="G154" s="1"/>
      <c r="H154" s="89"/>
      <c r="I154" s="90"/>
      <c r="J154" s="90"/>
      <c r="K154" s="90"/>
      <c r="L154" s="1"/>
      <c r="M154" s="90"/>
      <c r="N154" s="91"/>
      <c r="O154" s="73"/>
      <c r="P154" s="73"/>
      <c r="S154" s="4"/>
      <c r="AB154" s="6"/>
      <c r="AE154" s="99"/>
      <c r="AF154" s="108"/>
      <c r="AG154" s="108"/>
    </row>
    <row r="155" spans="1:33" s="3" customFormat="1" ht="50.25" customHeight="1" x14ac:dyDescent="0.2">
      <c r="A155" s="1"/>
      <c r="B155" s="176"/>
      <c r="C155" s="86"/>
      <c r="D155" s="87"/>
      <c r="E155" s="1"/>
      <c r="F155" s="88"/>
      <c r="G155" s="1"/>
      <c r="H155" s="89"/>
      <c r="I155" s="90"/>
      <c r="J155" s="90"/>
      <c r="K155" s="90"/>
      <c r="L155" s="1"/>
      <c r="M155" s="90"/>
      <c r="N155" s="91"/>
      <c r="O155" s="73"/>
      <c r="P155" s="73"/>
      <c r="S155" s="4"/>
      <c r="AB155" s="6"/>
      <c r="AE155" s="99"/>
      <c r="AF155" s="108"/>
      <c r="AG155" s="108"/>
    </row>
    <row r="156" spans="1:33" s="3" customFormat="1" ht="50.25" customHeight="1" x14ac:dyDescent="0.2">
      <c r="A156" s="1"/>
      <c r="B156" s="176"/>
      <c r="C156" s="86"/>
      <c r="D156" s="87"/>
      <c r="E156" s="1"/>
      <c r="F156" s="88"/>
      <c r="G156" s="1"/>
      <c r="H156" s="89"/>
      <c r="I156" s="90"/>
      <c r="J156" s="90"/>
      <c r="K156" s="90"/>
      <c r="L156" s="1"/>
      <c r="M156" s="90"/>
      <c r="N156" s="91"/>
      <c r="O156" s="73"/>
      <c r="P156" s="73"/>
      <c r="S156" s="4"/>
      <c r="AB156" s="6"/>
      <c r="AE156" s="99"/>
      <c r="AF156" s="108"/>
      <c r="AG156" s="108"/>
    </row>
    <row r="157" spans="1:33" s="3" customFormat="1" ht="50.25" customHeight="1" x14ac:dyDescent="0.2">
      <c r="A157" s="1"/>
      <c r="B157" s="176"/>
      <c r="C157" s="86"/>
      <c r="D157" s="87"/>
      <c r="E157" s="1"/>
      <c r="F157" s="88"/>
      <c r="G157" s="1"/>
      <c r="H157" s="89"/>
      <c r="I157" s="90"/>
      <c r="J157" s="90"/>
      <c r="K157" s="90"/>
      <c r="L157" s="1"/>
      <c r="M157" s="90"/>
      <c r="N157" s="91"/>
      <c r="O157" s="73"/>
      <c r="P157" s="73"/>
      <c r="S157" s="4"/>
      <c r="AB157" s="6"/>
      <c r="AE157" s="99"/>
      <c r="AF157" s="108"/>
      <c r="AG157" s="108"/>
    </row>
    <row r="158" spans="1:33" s="3" customFormat="1" ht="50.25" customHeight="1" x14ac:dyDescent="0.2">
      <c r="A158" s="1"/>
      <c r="B158" s="176"/>
      <c r="C158" s="86"/>
      <c r="D158" s="87"/>
      <c r="E158" s="1"/>
      <c r="F158" s="88"/>
      <c r="G158" s="1"/>
      <c r="H158" s="89"/>
      <c r="I158" s="90"/>
      <c r="J158" s="90"/>
      <c r="K158" s="90"/>
      <c r="L158" s="1"/>
      <c r="M158" s="90"/>
      <c r="N158" s="91"/>
      <c r="O158" s="73"/>
      <c r="P158" s="73"/>
      <c r="S158" s="4"/>
      <c r="AB158" s="6"/>
      <c r="AE158" s="99"/>
      <c r="AF158" s="108"/>
      <c r="AG158" s="108"/>
    </row>
    <row r="159" spans="1:33" s="3" customFormat="1" ht="50.25" customHeight="1" x14ac:dyDescent="0.2">
      <c r="A159" s="1"/>
      <c r="B159" s="176"/>
      <c r="C159" s="86"/>
      <c r="D159" s="87"/>
      <c r="E159" s="1"/>
      <c r="F159" s="88"/>
      <c r="G159" s="1"/>
      <c r="H159" s="89"/>
      <c r="I159" s="90"/>
      <c r="J159" s="90"/>
      <c r="K159" s="90"/>
      <c r="L159" s="1"/>
      <c r="M159" s="90"/>
      <c r="N159" s="91"/>
      <c r="O159" s="73"/>
      <c r="P159" s="73"/>
      <c r="S159" s="4"/>
      <c r="AB159" s="6"/>
      <c r="AE159" s="99"/>
      <c r="AF159" s="108"/>
      <c r="AG159" s="108"/>
    </row>
    <row r="160" spans="1:33" s="3" customFormat="1" ht="50.25" customHeight="1" x14ac:dyDescent="0.2">
      <c r="A160" s="1"/>
      <c r="B160" s="176"/>
      <c r="C160" s="86"/>
      <c r="D160" s="87"/>
      <c r="E160" s="1"/>
      <c r="F160" s="88"/>
      <c r="G160" s="1"/>
      <c r="H160" s="89"/>
      <c r="I160" s="90"/>
      <c r="J160" s="90"/>
      <c r="K160" s="90"/>
      <c r="L160" s="1"/>
      <c r="M160" s="90"/>
      <c r="N160" s="91"/>
      <c r="O160" s="73"/>
      <c r="P160" s="73"/>
      <c r="S160" s="4"/>
      <c r="AB160" s="6"/>
      <c r="AE160" s="99"/>
      <c r="AF160" s="108"/>
      <c r="AG160" s="108"/>
    </row>
    <row r="161" spans="1:36" s="3" customFormat="1" ht="50.25" customHeight="1" x14ac:dyDescent="0.2">
      <c r="A161" s="1"/>
      <c r="B161" s="176"/>
      <c r="C161" s="86"/>
      <c r="D161" s="87"/>
      <c r="E161" s="1"/>
      <c r="F161" s="88"/>
      <c r="G161" s="1"/>
      <c r="H161" s="89"/>
      <c r="I161" s="90"/>
      <c r="J161" s="90"/>
      <c r="K161" s="90"/>
      <c r="L161" s="1"/>
      <c r="M161" s="90"/>
      <c r="N161" s="91"/>
      <c r="O161" s="73"/>
      <c r="P161" s="73"/>
      <c r="S161" s="4"/>
      <c r="AB161" s="6"/>
      <c r="AE161" s="99"/>
      <c r="AF161" s="108"/>
      <c r="AG161" s="108"/>
    </row>
    <row r="162" spans="1:36" s="3" customFormat="1" ht="50.25" customHeight="1" x14ac:dyDescent="0.2">
      <c r="A162" s="1"/>
      <c r="B162" s="176"/>
      <c r="C162" s="86"/>
      <c r="D162" s="87"/>
      <c r="E162" s="1"/>
      <c r="F162" s="88"/>
      <c r="G162" s="1"/>
      <c r="H162" s="89"/>
      <c r="I162" s="90"/>
      <c r="J162" s="90"/>
      <c r="K162" s="90"/>
      <c r="L162" s="1"/>
      <c r="M162" s="90"/>
      <c r="N162" s="91"/>
      <c r="O162" s="73"/>
      <c r="P162" s="73"/>
      <c r="S162" s="4"/>
      <c r="AB162" s="6"/>
      <c r="AE162" s="99"/>
      <c r="AF162" s="108"/>
      <c r="AG162" s="108"/>
    </row>
    <row r="163" spans="1:36" s="3" customFormat="1" ht="50.25" customHeight="1" x14ac:dyDescent="0.2">
      <c r="A163" s="1"/>
      <c r="B163" s="176"/>
      <c r="C163" s="86"/>
      <c r="D163" s="87"/>
      <c r="E163" s="1"/>
      <c r="F163" s="88"/>
      <c r="G163" s="1"/>
      <c r="H163" s="89"/>
      <c r="I163" s="90"/>
      <c r="J163" s="90"/>
      <c r="K163" s="90"/>
      <c r="L163" s="1"/>
      <c r="M163" s="90"/>
      <c r="N163" s="91"/>
      <c r="O163" s="73"/>
      <c r="P163" s="73"/>
      <c r="S163" s="4"/>
      <c r="AB163" s="6"/>
      <c r="AE163" s="99"/>
      <c r="AF163" s="108"/>
      <c r="AG163" s="108"/>
    </row>
    <row r="164" spans="1:36" s="3" customFormat="1" ht="50.25" customHeight="1" x14ac:dyDescent="0.2">
      <c r="A164" s="1"/>
      <c r="B164" s="176"/>
      <c r="C164" s="86"/>
      <c r="D164" s="87"/>
      <c r="E164" s="1"/>
      <c r="F164" s="88"/>
      <c r="G164" s="1"/>
      <c r="H164" s="89"/>
      <c r="I164" s="90"/>
      <c r="J164" s="90"/>
      <c r="K164" s="90"/>
      <c r="L164" s="1"/>
      <c r="M164" s="90"/>
      <c r="N164" s="91"/>
      <c r="O164" s="73"/>
      <c r="P164" s="73"/>
      <c r="S164" s="4"/>
      <c r="AB164" s="6"/>
      <c r="AE164" s="99"/>
      <c r="AF164" s="108"/>
      <c r="AG164" s="108"/>
    </row>
    <row r="165" spans="1:36" s="3" customFormat="1" ht="50.25" customHeight="1" x14ac:dyDescent="0.2">
      <c r="A165" s="1"/>
      <c r="B165" s="176"/>
      <c r="C165" s="86"/>
      <c r="D165" s="87"/>
      <c r="E165" s="1"/>
      <c r="F165" s="88"/>
      <c r="G165" s="1"/>
      <c r="H165" s="89"/>
      <c r="I165" s="90"/>
      <c r="J165" s="90"/>
      <c r="K165" s="90"/>
      <c r="L165" s="1"/>
      <c r="M165" s="90"/>
      <c r="N165" s="91"/>
      <c r="O165" s="73"/>
      <c r="P165" s="73"/>
      <c r="S165" s="4"/>
      <c r="AB165" s="6"/>
      <c r="AE165" s="99"/>
      <c r="AF165" s="108"/>
      <c r="AG165" s="108"/>
    </row>
    <row r="166" spans="1:36" s="3" customFormat="1" ht="50.25" customHeight="1" x14ac:dyDescent="0.2">
      <c r="A166" s="1"/>
      <c r="B166" s="176"/>
      <c r="C166" s="86"/>
      <c r="D166" s="87"/>
      <c r="E166" s="1"/>
      <c r="F166" s="88"/>
      <c r="G166" s="1"/>
      <c r="H166" s="89"/>
      <c r="I166" s="90"/>
      <c r="J166" s="90"/>
      <c r="K166" s="90"/>
      <c r="L166" s="1"/>
      <c r="M166" s="90"/>
      <c r="N166" s="91"/>
      <c r="O166" s="73"/>
      <c r="P166" s="73"/>
      <c r="S166" s="4"/>
      <c r="AB166" s="6"/>
      <c r="AE166" s="99"/>
      <c r="AF166" s="108"/>
      <c r="AG166" s="108"/>
    </row>
    <row r="167" spans="1:36" s="3" customFormat="1" ht="50.25" customHeight="1" x14ac:dyDescent="0.2">
      <c r="A167" s="1"/>
      <c r="B167" s="176"/>
      <c r="C167" s="86"/>
      <c r="D167" s="87"/>
      <c r="E167" s="1"/>
      <c r="F167" s="88"/>
      <c r="G167" s="1"/>
      <c r="H167" s="89"/>
      <c r="I167" s="90"/>
      <c r="J167" s="90"/>
      <c r="K167" s="90"/>
      <c r="L167" s="1"/>
      <c r="M167" s="90"/>
      <c r="N167" s="91"/>
      <c r="O167" s="73"/>
      <c r="P167" s="73"/>
      <c r="S167" s="4"/>
      <c r="AB167" s="6"/>
      <c r="AE167" s="99"/>
      <c r="AF167" s="108"/>
      <c r="AG167" s="108"/>
    </row>
    <row r="168" spans="1:36" s="3" customFormat="1" ht="50.25" customHeight="1" x14ac:dyDescent="0.2">
      <c r="A168" s="1"/>
      <c r="B168" s="176"/>
      <c r="C168" s="86"/>
      <c r="D168" s="87"/>
      <c r="E168" s="1"/>
      <c r="F168" s="88"/>
      <c r="G168" s="1"/>
      <c r="H168" s="89"/>
      <c r="I168" s="90"/>
      <c r="J168" s="90"/>
      <c r="K168" s="90"/>
      <c r="L168" s="1"/>
      <c r="M168" s="90"/>
      <c r="N168" s="91"/>
      <c r="O168" s="73"/>
      <c r="P168" s="73"/>
      <c r="S168" s="4"/>
      <c r="AB168" s="6"/>
      <c r="AE168" s="99"/>
      <c r="AF168" s="108"/>
      <c r="AG168" s="108"/>
    </row>
    <row r="169" spans="1:36" s="3" customFormat="1" ht="50.25" customHeight="1" x14ac:dyDescent="0.2">
      <c r="A169" s="1"/>
      <c r="B169" s="176"/>
      <c r="C169" s="86"/>
      <c r="D169" s="87"/>
      <c r="E169" s="1"/>
      <c r="F169" s="88"/>
      <c r="G169" s="1"/>
      <c r="H169" s="89"/>
      <c r="I169" s="90"/>
      <c r="J169" s="90"/>
      <c r="K169" s="90"/>
      <c r="L169" s="1"/>
      <c r="M169" s="90"/>
      <c r="N169" s="91"/>
      <c r="O169" s="73"/>
      <c r="P169" s="73"/>
      <c r="S169" s="4"/>
      <c r="AB169" s="6"/>
      <c r="AD169" s="8"/>
      <c r="AE169" s="102"/>
      <c r="AF169" s="91"/>
      <c r="AG169" s="109"/>
      <c r="AI169" s="8"/>
      <c r="AJ169" s="8"/>
    </row>
    <row r="170" spans="1:36" s="3" customFormat="1" ht="50.25" customHeight="1" x14ac:dyDescent="0.2">
      <c r="A170" s="1"/>
      <c r="B170" s="176"/>
      <c r="C170" s="86"/>
      <c r="D170" s="87"/>
      <c r="E170" s="1"/>
      <c r="F170" s="88"/>
      <c r="G170" s="1"/>
      <c r="H170" s="89"/>
      <c r="I170" s="90"/>
      <c r="J170" s="90"/>
      <c r="K170" s="90"/>
      <c r="L170" s="1"/>
      <c r="M170" s="90"/>
      <c r="N170" s="91"/>
      <c r="O170" s="73"/>
      <c r="P170" s="73"/>
      <c r="S170" s="4"/>
      <c r="AB170" s="6"/>
      <c r="AD170" s="8"/>
      <c r="AE170" s="102"/>
      <c r="AF170" s="91"/>
      <c r="AG170" s="109"/>
      <c r="AI170" s="8"/>
      <c r="AJ170" s="8"/>
    </row>
    <row r="171" spans="1:36" s="8" customFormat="1" ht="50.25" customHeight="1" x14ac:dyDescent="0.2">
      <c r="A171" s="1"/>
      <c r="B171" s="176"/>
      <c r="C171" s="86"/>
      <c r="D171" s="87"/>
      <c r="E171" s="1"/>
      <c r="F171" s="88"/>
      <c r="G171" s="1"/>
      <c r="H171" s="89"/>
      <c r="I171" s="90"/>
      <c r="J171" s="90"/>
      <c r="K171" s="90"/>
      <c r="L171" s="1"/>
      <c r="M171" s="90"/>
      <c r="N171" s="91"/>
      <c r="O171" s="73"/>
      <c r="P171" s="73"/>
      <c r="S171" s="2"/>
      <c r="AB171" s="26"/>
      <c r="AE171" s="102"/>
      <c r="AF171" s="91"/>
      <c r="AG171" s="109"/>
    </row>
    <row r="172" spans="1:36" s="8" customFormat="1" ht="50.25" customHeight="1" x14ac:dyDescent="0.2">
      <c r="A172" s="1"/>
      <c r="B172" s="176"/>
      <c r="C172" s="86"/>
      <c r="D172" s="87"/>
      <c r="E172" s="1"/>
      <c r="F172" s="88"/>
      <c r="G172" s="1"/>
      <c r="H172" s="89"/>
      <c r="I172" s="90"/>
      <c r="J172" s="90"/>
      <c r="K172" s="90"/>
      <c r="L172" s="1"/>
      <c r="M172" s="90"/>
      <c r="N172" s="91"/>
      <c r="O172" s="73"/>
      <c r="P172" s="73"/>
      <c r="S172" s="2"/>
      <c r="AB172" s="26"/>
      <c r="AE172" s="102"/>
      <c r="AF172" s="91"/>
      <c r="AG172" s="109"/>
    </row>
    <row r="173" spans="1:36" s="8" customFormat="1" ht="50.25" customHeight="1" x14ac:dyDescent="0.2">
      <c r="A173" s="1"/>
      <c r="B173" s="176"/>
      <c r="C173" s="86"/>
      <c r="D173" s="87"/>
      <c r="E173" s="1"/>
      <c r="F173" s="88"/>
      <c r="G173" s="1"/>
      <c r="H173" s="89"/>
      <c r="I173" s="90"/>
      <c r="J173" s="90"/>
      <c r="K173" s="90"/>
      <c r="L173" s="1"/>
      <c r="M173" s="90"/>
      <c r="N173" s="91"/>
      <c r="O173" s="73"/>
      <c r="P173" s="73"/>
      <c r="S173" s="2"/>
      <c r="AB173" s="26"/>
      <c r="AE173" s="102"/>
      <c r="AF173" s="91"/>
      <c r="AG173" s="109"/>
    </row>
    <row r="174" spans="1:36" s="8" customFormat="1" ht="50.25" customHeight="1" x14ac:dyDescent="0.2">
      <c r="A174" s="1"/>
      <c r="B174" s="176"/>
      <c r="C174" s="86"/>
      <c r="D174" s="87"/>
      <c r="E174" s="1"/>
      <c r="F174" s="88"/>
      <c r="G174" s="1"/>
      <c r="H174" s="89"/>
      <c r="I174" s="90"/>
      <c r="J174" s="90"/>
      <c r="K174" s="90"/>
      <c r="L174" s="1"/>
      <c r="M174" s="90"/>
      <c r="N174" s="91"/>
      <c r="O174" s="73"/>
      <c r="P174" s="73"/>
      <c r="S174" s="2"/>
      <c r="AB174" s="26"/>
      <c r="AE174" s="102"/>
      <c r="AF174" s="91"/>
      <c r="AG174" s="109"/>
    </row>
    <row r="175" spans="1:36" s="8" customFormat="1" ht="50.25" customHeight="1" x14ac:dyDescent="0.2">
      <c r="A175" s="1"/>
      <c r="B175" s="176"/>
      <c r="C175" s="86"/>
      <c r="D175" s="87"/>
      <c r="E175" s="1"/>
      <c r="F175" s="88"/>
      <c r="G175" s="1"/>
      <c r="H175" s="89"/>
      <c r="I175" s="90"/>
      <c r="J175" s="90"/>
      <c r="K175" s="90"/>
      <c r="L175" s="1"/>
      <c r="M175" s="90"/>
      <c r="N175" s="91"/>
      <c r="O175" s="73"/>
      <c r="P175" s="73"/>
      <c r="S175" s="2"/>
      <c r="AB175" s="26"/>
      <c r="AE175" s="102"/>
      <c r="AF175" s="91"/>
      <c r="AG175" s="109"/>
    </row>
    <row r="176" spans="1:36" s="8" customFormat="1" ht="50.25" customHeight="1" x14ac:dyDescent="0.2">
      <c r="A176" s="1"/>
      <c r="B176" s="176"/>
      <c r="C176" s="86"/>
      <c r="D176" s="87"/>
      <c r="E176" s="1"/>
      <c r="F176" s="88"/>
      <c r="G176" s="1"/>
      <c r="H176" s="89"/>
      <c r="I176" s="90"/>
      <c r="J176" s="90"/>
      <c r="K176" s="90"/>
      <c r="L176" s="1"/>
      <c r="M176" s="90"/>
      <c r="N176" s="91"/>
      <c r="O176" s="73"/>
      <c r="P176" s="73"/>
      <c r="S176" s="2"/>
      <c r="AB176" s="26"/>
      <c r="AE176" s="102"/>
      <c r="AF176" s="91"/>
      <c r="AG176" s="109"/>
    </row>
    <row r="177" spans="1:36" s="8" customFormat="1" ht="50.25" customHeight="1" x14ac:dyDescent="0.2">
      <c r="A177" s="1"/>
      <c r="B177" s="176"/>
      <c r="C177" s="86"/>
      <c r="D177" s="87"/>
      <c r="E177" s="1"/>
      <c r="F177" s="88"/>
      <c r="G177" s="1"/>
      <c r="H177" s="89"/>
      <c r="I177" s="90"/>
      <c r="J177" s="90"/>
      <c r="K177" s="90"/>
      <c r="L177" s="1"/>
      <c r="M177" s="90"/>
      <c r="N177" s="91"/>
      <c r="O177" s="73"/>
      <c r="P177" s="73"/>
      <c r="S177" s="2"/>
      <c r="AB177" s="26"/>
      <c r="AE177" s="102"/>
      <c r="AF177" s="91"/>
      <c r="AG177" s="109"/>
    </row>
    <row r="178" spans="1:36" s="8" customFormat="1" ht="50.25" customHeight="1" x14ac:dyDescent="0.2">
      <c r="A178" s="1"/>
      <c r="B178" s="176"/>
      <c r="C178" s="86"/>
      <c r="D178" s="87"/>
      <c r="E178" s="1"/>
      <c r="F178" s="88"/>
      <c r="G178" s="1"/>
      <c r="H178" s="89"/>
      <c r="I178" s="90"/>
      <c r="J178" s="90"/>
      <c r="K178" s="90"/>
      <c r="L178" s="1"/>
      <c r="M178" s="90"/>
      <c r="N178" s="91"/>
      <c r="O178" s="73"/>
      <c r="P178" s="73"/>
      <c r="S178" s="2"/>
      <c r="AB178" s="26"/>
      <c r="AE178" s="102"/>
      <c r="AF178" s="91"/>
      <c r="AG178" s="109"/>
    </row>
    <row r="179" spans="1:36" s="8" customFormat="1" ht="50.25" customHeight="1" x14ac:dyDescent="0.2">
      <c r="A179" s="1"/>
      <c r="B179" s="176"/>
      <c r="C179" s="86"/>
      <c r="D179" s="87"/>
      <c r="E179" s="1"/>
      <c r="F179" s="88"/>
      <c r="G179" s="1"/>
      <c r="H179" s="89"/>
      <c r="I179" s="90"/>
      <c r="J179" s="90"/>
      <c r="K179" s="90"/>
      <c r="L179" s="1"/>
      <c r="M179" s="90"/>
      <c r="N179" s="91"/>
      <c r="O179" s="73"/>
      <c r="P179" s="73"/>
      <c r="S179" s="2"/>
      <c r="AB179" s="26"/>
      <c r="AE179" s="102"/>
      <c r="AF179" s="91"/>
      <c r="AG179" s="109"/>
    </row>
    <row r="180" spans="1:36" s="8" customFormat="1" ht="48.75" customHeight="1" x14ac:dyDescent="0.2">
      <c r="A180" s="1"/>
      <c r="B180" s="176"/>
      <c r="C180" s="86"/>
      <c r="D180" s="87"/>
      <c r="E180" s="1"/>
      <c r="F180" s="88"/>
      <c r="G180" s="1"/>
      <c r="H180" s="89"/>
      <c r="I180" s="90"/>
      <c r="J180" s="90"/>
      <c r="K180" s="90"/>
      <c r="L180" s="1"/>
      <c r="M180" s="90"/>
      <c r="N180" s="91"/>
      <c r="O180" s="73"/>
      <c r="P180" s="73"/>
      <c r="S180" s="2"/>
      <c r="AB180" s="26"/>
      <c r="AE180" s="102"/>
      <c r="AF180" s="91"/>
      <c r="AG180" s="109"/>
    </row>
    <row r="181" spans="1:36" s="8" customFormat="1" ht="50.25" customHeight="1" x14ac:dyDescent="0.2">
      <c r="A181" s="1"/>
      <c r="B181" s="176"/>
      <c r="C181" s="86"/>
      <c r="D181" s="87"/>
      <c r="E181" s="1"/>
      <c r="F181" s="88"/>
      <c r="G181" s="1"/>
      <c r="H181" s="89"/>
      <c r="I181" s="90"/>
      <c r="J181" s="90"/>
      <c r="K181" s="90"/>
      <c r="L181" s="1"/>
      <c r="M181" s="90"/>
      <c r="N181" s="91"/>
      <c r="O181" s="73"/>
      <c r="P181" s="73"/>
      <c r="S181" s="2"/>
      <c r="AB181" s="26"/>
      <c r="AE181" s="102"/>
      <c r="AF181" s="91"/>
      <c r="AG181" s="109"/>
    </row>
    <row r="182" spans="1:36" s="8" customFormat="1" ht="50.25" customHeight="1" x14ac:dyDescent="0.2">
      <c r="A182" s="1"/>
      <c r="B182" s="176"/>
      <c r="C182" s="86"/>
      <c r="D182" s="87"/>
      <c r="E182" s="1"/>
      <c r="F182" s="88"/>
      <c r="G182" s="1"/>
      <c r="H182" s="89"/>
      <c r="I182" s="90"/>
      <c r="J182" s="90"/>
      <c r="K182" s="90"/>
      <c r="L182" s="1"/>
      <c r="M182" s="90"/>
      <c r="N182" s="91"/>
      <c r="O182" s="73"/>
      <c r="P182" s="73"/>
      <c r="S182" s="2"/>
      <c r="AB182" s="26"/>
      <c r="AE182" s="102"/>
      <c r="AF182" s="91"/>
      <c r="AG182" s="109"/>
    </row>
    <row r="183" spans="1:36" s="8" customFormat="1" ht="50.25" customHeight="1" x14ac:dyDescent="0.2">
      <c r="A183" s="1"/>
      <c r="B183" s="176"/>
      <c r="C183" s="86"/>
      <c r="D183" s="87"/>
      <c r="E183" s="1"/>
      <c r="F183" s="88"/>
      <c r="G183" s="1"/>
      <c r="H183" s="89"/>
      <c r="I183" s="90"/>
      <c r="J183" s="90"/>
      <c r="K183" s="90"/>
      <c r="L183" s="1"/>
      <c r="M183" s="90"/>
      <c r="N183" s="91"/>
      <c r="O183" s="73"/>
      <c r="P183" s="73"/>
      <c r="S183" s="2"/>
      <c r="AB183" s="26"/>
      <c r="AE183" s="102"/>
      <c r="AF183" s="91"/>
      <c r="AG183" s="109"/>
    </row>
    <row r="184" spans="1:36" s="8" customFormat="1" ht="50.25" customHeight="1" x14ac:dyDescent="0.2">
      <c r="A184" s="1"/>
      <c r="B184" s="176"/>
      <c r="C184" s="86"/>
      <c r="D184" s="87"/>
      <c r="E184" s="1"/>
      <c r="F184" s="88"/>
      <c r="G184" s="1"/>
      <c r="H184" s="89"/>
      <c r="I184" s="90"/>
      <c r="J184" s="90"/>
      <c r="K184" s="90"/>
      <c r="L184" s="1"/>
      <c r="M184" s="90"/>
      <c r="N184" s="91"/>
      <c r="O184" s="73"/>
      <c r="P184" s="73"/>
      <c r="S184" s="2"/>
      <c r="AB184" s="26"/>
      <c r="AE184" s="102"/>
      <c r="AF184" s="91"/>
      <c r="AG184" s="109"/>
    </row>
    <row r="185" spans="1:36" s="8" customFormat="1" ht="50.25" customHeight="1" x14ac:dyDescent="0.2">
      <c r="A185" s="1"/>
      <c r="B185" s="176"/>
      <c r="C185" s="86"/>
      <c r="D185" s="87"/>
      <c r="E185" s="1"/>
      <c r="F185" s="88"/>
      <c r="G185" s="1"/>
      <c r="H185" s="89"/>
      <c r="I185" s="90"/>
      <c r="J185" s="90"/>
      <c r="K185" s="90"/>
      <c r="L185" s="1"/>
      <c r="M185" s="90"/>
      <c r="N185" s="91"/>
      <c r="O185" s="73"/>
      <c r="P185" s="73"/>
      <c r="S185" s="2"/>
      <c r="AB185" s="26"/>
      <c r="AE185" s="102"/>
      <c r="AF185" s="91"/>
      <c r="AG185" s="109"/>
    </row>
    <row r="186" spans="1:36" s="8" customFormat="1" ht="50.25" customHeight="1" x14ac:dyDescent="0.2">
      <c r="A186" s="1"/>
      <c r="B186" s="176"/>
      <c r="C186" s="86"/>
      <c r="D186" s="87"/>
      <c r="E186" s="1"/>
      <c r="F186" s="88"/>
      <c r="G186" s="1"/>
      <c r="H186" s="89"/>
      <c r="I186" s="90"/>
      <c r="J186" s="90"/>
      <c r="K186" s="90"/>
      <c r="L186" s="1"/>
      <c r="M186" s="90"/>
      <c r="N186" s="91"/>
      <c r="O186" s="73"/>
      <c r="P186" s="73"/>
      <c r="S186" s="2"/>
      <c r="AB186" s="26"/>
      <c r="AE186" s="102"/>
      <c r="AF186" s="91"/>
      <c r="AG186" s="109"/>
    </row>
    <row r="187" spans="1:36" s="8" customFormat="1" ht="50.25" customHeight="1" x14ac:dyDescent="0.2">
      <c r="A187" s="1"/>
      <c r="B187" s="176"/>
      <c r="C187" s="86"/>
      <c r="D187" s="87"/>
      <c r="E187" s="1"/>
      <c r="F187" s="88"/>
      <c r="G187" s="1"/>
      <c r="H187" s="89"/>
      <c r="I187" s="90"/>
      <c r="J187" s="90"/>
      <c r="K187" s="90"/>
      <c r="L187" s="1"/>
      <c r="M187" s="90"/>
      <c r="N187" s="91"/>
      <c r="O187" s="73"/>
      <c r="P187" s="73"/>
      <c r="S187" s="2"/>
      <c r="AB187" s="26"/>
      <c r="AE187" s="102"/>
      <c r="AF187" s="91"/>
      <c r="AG187" s="109"/>
    </row>
    <row r="188" spans="1:36" s="8" customFormat="1" ht="50.25" customHeight="1" x14ac:dyDescent="0.2">
      <c r="A188" s="1"/>
      <c r="B188" s="176"/>
      <c r="C188" s="86"/>
      <c r="D188" s="87"/>
      <c r="E188" s="1"/>
      <c r="F188" s="88"/>
      <c r="G188" s="1"/>
      <c r="H188" s="89"/>
      <c r="I188" s="90"/>
      <c r="J188" s="90"/>
      <c r="K188" s="90"/>
      <c r="L188" s="1"/>
      <c r="M188" s="90"/>
      <c r="N188" s="91"/>
      <c r="O188" s="73"/>
      <c r="P188" s="73"/>
      <c r="S188" s="2"/>
      <c r="AB188" s="26"/>
      <c r="AE188" s="102"/>
      <c r="AF188" s="91"/>
      <c r="AG188" s="109"/>
    </row>
    <row r="189" spans="1:36" s="8" customFormat="1" ht="50.25" customHeight="1" x14ac:dyDescent="0.2">
      <c r="A189" s="1"/>
      <c r="B189" s="176"/>
      <c r="C189" s="86"/>
      <c r="D189" s="87"/>
      <c r="E189" s="1"/>
      <c r="F189" s="88"/>
      <c r="G189" s="1"/>
      <c r="H189" s="89"/>
      <c r="I189" s="90"/>
      <c r="J189" s="90"/>
      <c r="K189" s="90"/>
      <c r="L189" s="1"/>
      <c r="M189" s="90"/>
      <c r="N189" s="91"/>
      <c r="O189" s="73"/>
      <c r="P189" s="73"/>
      <c r="S189" s="2"/>
      <c r="AB189" s="26"/>
      <c r="AD189" s="9"/>
      <c r="AE189" s="103"/>
      <c r="AF189" s="174"/>
      <c r="AG189" s="110"/>
      <c r="AI189" s="9"/>
      <c r="AJ189" s="9"/>
    </row>
    <row r="190" spans="1:36" s="8" customFormat="1" ht="50.25" customHeight="1" x14ac:dyDescent="0.2">
      <c r="A190" s="1"/>
      <c r="B190" s="176"/>
      <c r="C190" s="86"/>
      <c r="D190" s="87"/>
      <c r="E190" s="1"/>
      <c r="F190" s="88"/>
      <c r="G190" s="1"/>
      <c r="H190" s="89"/>
      <c r="I190" s="90"/>
      <c r="J190" s="90"/>
      <c r="K190" s="90"/>
      <c r="L190" s="1"/>
      <c r="M190" s="90"/>
      <c r="N190" s="91"/>
      <c r="O190" s="73"/>
      <c r="P190" s="73"/>
      <c r="S190" s="2"/>
      <c r="AB190" s="26"/>
      <c r="AE190" s="102"/>
      <c r="AF190" s="91"/>
      <c r="AG190" s="109"/>
    </row>
    <row r="191" spans="1:36" s="9" customFormat="1" ht="50.25" customHeight="1" x14ac:dyDescent="0.2">
      <c r="A191" s="1"/>
      <c r="B191" s="176"/>
      <c r="C191" s="86"/>
      <c r="D191" s="87"/>
      <c r="E191" s="1"/>
      <c r="F191" s="88"/>
      <c r="G191" s="1"/>
      <c r="H191" s="89"/>
      <c r="I191" s="90"/>
      <c r="J191" s="90"/>
      <c r="K191" s="90"/>
      <c r="L191" s="1"/>
      <c r="M191" s="90"/>
      <c r="N191" s="91"/>
      <c r="O191" s="73"/>
      <c r="P191" s="73"/>
      <c r="S191" s="10"/>
      <c r="AB191" s="27"/>
      <c r="AD191" s="8"/>
      <c r="AE191" s="102"/>
      <c r="AF191" s="91"/>
      <c r="AG191" s="109"/>
      <c r="AI191" s="8"/>
      <c r="AJ191" s="8"/>
    </row>
    <row r="192" spans="1:36" s="8" customFormat="1" ht="50.25" customHeight="1" x14ac:dyDescent="0.2">
      <c r="A192" s="1"/>
      <c r="B192" s="176"/>
      <c r="C192" s="86"/>
      <c r="D192" s="87"/>
      <c r="E192" s="1"/>
      <c r="F192" s="88"/>
      <c r="G192" s="1"/>
      <c r="H192" s="89"/>
      <c r="I192" s="90"/>
      <c r="J192" s="90"/>
      <c r="K192" s="90"/>
      <c r="L192" s="1"/>
      <c r="M192" s="90"/>
      <c r="N192" s="91"/>
      <c r="O192" s="73"/>
      <c r="P192" s="73"/>
      <c r="S192" s="2"/>
      <c r="AB192" s="26"/>
      <c r="AE192" s="102"/>
      <c r="AF192" s="91"/>
      <c r="AG192" s="109"/>
    </row>
    <row r="193" spans="1:36" s="8" customFormat="1" ht="50.25" customHeight="1" x14ac:dyDescent="0.2">
      <c r="A193" s="1"/>
      <c r="B193" s="176"/>
      <c r="C193" s="86"/>
      <c r="D193" s="87"/>
      <c r="E193" s="1"/>
      <c r="F193" s="88"/>
      <c r="G193" s="1"/>
      <c r="H193" s="89"/>
      <c r="I193" s="90"/>
      <c r="J193" s="90"/>
      <c r="K193" s="90"/>
      <c r="L193" s="1"/>
      <c r="M193" s="90"/>
      <c r="N193" s="91"/>
      <c r="O193" s="73"/>
      <c r="P193" s="73"/>
      <c r="S193" s="2"/>
      <c r="AB193" s="26"/>
      <c r="AE193" s="102"/>
      <c r="AF193" s="91"/>
      <c r="AG193" s="109"/>
    </row>
    <row r="194" spans="1:36" s="8" customFormat="1" ht="50.25" customHeight="1" x14ac:dyDescent="0.2">
      <c r="A194" s="1"/>
      <c r="B194" s="176"/>
      <c r="C194" s="86"/>
      <c r="D194" s="87"/>
      <c r="E194" s="1"/>
      <c r="F194" s="88"/>
      <c r="G194" s="1"/>
      <c r="H194" s="89"/>
      <c r="I194" s="90"/>
      <c r="J194" s="90"/>
      <c r="K194" s="90"/>
      <c r="L194" s="1"/>
      <c r="M194" s="90"/>
      <c r="N194" s="91"/>
      <c r="O194" s="73"/>
      <c r="P194" s="73"/>
      <c r="S194" s="2"/>
      <c r="AB194" s="26"/>
      <c r="AE194" s="102"/>
      <c r="AF194" s="91"/>
      <c r="AG194" s="109"/>
    </row>
    <row r="195" spans="1:36" s="8" customFormat="1" ht="50.25" customHeight="1" x14ac:dyDescent="0.2">
      <c r="A195" s="1"/>
      <c r="B195" s="176"/>
      <c r="C195" s="86"/>
      <c r="D195" s="87"/>
      <c r="E195" s="1"/>
      <c r="F195" s="88"/>
      <c r="G195" s="1"/>
      <c r="H195" s="89"/>
      <c r="I195" s="90"/>
      <c r="J195" s="90"/>
      <c r="K195" s="90"/>
      <c r="L195" s="1"/>
      <c r="M195" s="90"/>
      <c r="N195" s="91"/>
      <c r="O195" s="73"/>
      <c r="P195" s="73"/>
      <c r="S195" s="2"/>
      <c r="AB195" s="26"/>
      <c r="AE195" s="102"/>
      <c r="AF195" s="91"/>
      <c r="AG195" s="109"/>
    </row>
    <row r="196" spans="1:36" s="8" customFormat="1" ht="50.25" customHeight="1" x14ac:dyDescent="0.2">
      <c r="A196" s="1"/>
      <c r="B196" s="176"/>
      <c r="C196" s="86"/>
      <c r="D196" s="87"/>
      <c r="E196" s="1"/>
      <c r="F196" s="88"/>
      <c r="G196" s="1"/>
      <c r="H196" s="89"/>
      <c r="I196" s="90"/>
      <c r="J196" s="90"/>
      <c r="K196" s="90"/>
      <c r="L196" s="1"/>
      <c r="M196" s="90"/>
      <c r="N196" s="91"/>
      <c r="O196" s="73"/>
      <c r="P196" s="73"/>
      <c r="S196" s="2"/>
      <c r="AB196" s="26"/>
      <c r="AE196" s="102"/>
      <c r="AF196" s="91"/>
      <c r="AG196" s="109"/>
    </row>
    <row r="197" spans="1:36" s="8" customFormat="1" ht="50.25" customHeight="1" x14ac:dyDescent="0.2">
      <c r="A197" s="1"/>
      <c r="B197" s="176"/>
      <c r="C197" s="86"/>
      <c r="D197" s="87"/>
      <c r="E197" s="1"/>
      <c r="F197" s="88"/>
      <c r="G197" s="1"/>
      <c r="H197" s="89"/>
      <c r="I197" s="90"/>
      <c r="J197" s="90"/>
      <c r="K197" s="90"/>
      <c r="L197" s="1"/>
      <c r="M197" s="90"/>
      <c r="N197" s="91"/>
      <c r="O197" s="73"/>
      <c r="P197" s="73"/>
      <c r="S197" s="2"/>
      <c r="AB197" s="26"/>
      <c r="AE197" s="102"/>
      <c r="AF197" s="91"/>
      <c r="AG197" s="109"/>
    </row>
    <row r="198" spans="1:36" s="8" customFormat="1" ht="50.25" customHeight="1" x14ac:dyDescent="0.2">
      <c r="A198" s="1"/>
      <c r="B198" s="176"/>
      <c r="C198" s="86"/>
      <c r="D198" s="87"/>
      <c r="E198" s="1"/>
      <c r="F198" s="88"/>
      <c r="G198" s="1"/>
      <c r="H198" s="89"/>
      <c r="I198" s="90"/>
      <c r="J198" s="90"/>
      <c r="K198" s="90"/>
      <c r="L198" s="1"/>
      <c r="M198" s="90"/>
      <c r="N198" s="91"/>
      <c r="O198" s="73"/>
      <c r="P198" s="73"/>
      <c r="S198" s="2"/>
      <c r="AB198" s="26"/>
      <c r="AE198" s="102"/>
      <c r="AF198" s="91"/>
      <c r="AG198" s="109"/>
    </row>
    <row r="199" spans="1:36" s="8" customFormat="1" ht="50.25" customHeight="1" x14ac:dyDescent="0.2">
      <c r="A199" s="1"/>
      <c r="B199" s="176"/>
      <c r="C199" s="86"/>
      <c r="D199" s="87"/>
      <c r="E199" s="1"/>
      <c r="F199" s="88"/>
      <c r="G199" s="1"/>
      <c r="H199" s="89"/>
      <c r="I199" s="90"/>
      <c r="J199" s="90"/>
      <c r="K199" s="90"/>
      <c r="L199" s="1"/>
      <c r="M199" s="90"/>
      <c r="N199" s="91"/>
      <c r="O199" s="73"/>
      <c r="P199" s="73"/>
      <c r="S199" s="2"/>
      <c r="AB199" s="26"/>
      <c r="AE199" s="102"/>
      <c r="AF199" s="91"/>
      <c r="AG199" s="109"/>
    </row>
    <row r="200" spans="1:36" s="8" customFormat="1" ht="50.25" customHeight="1" x14ac:dyDescent="0.2">
      <c r="A200" s="1"/>
      <c r="B200" s="176"/>
      <c r="C200" s="86"/>
      <c r="D200" s="87"/>
      <c r="E200" s="1"/>
      <c r="F200" s="88"/>
      <c r="G200" s="1"/>
      <c r="H200" s="89"/>
      <c r="I200" s="90"/>
      <c r="J200" s="90"/>
      <c r="K200" s="90"/>
      <c r="L200" s="1"/>
      <c r="M200" s="90"/>
      <c r="N200" s="91"/>
      <c r="O200" s="73"/>
      <c r="P200" s="73"/>
      <c r="S200" s="2"/>
      <c r="AB200" s="26"/>
      <c r="AD200" s="7"/>
      <c r="AE200" s="104"/>
      <c r="AF200" s="171"/>
      <c r="AG200" s="111"/>
      <c r="AI200" s="7"/>
      <c r="AJ200" s="7"/>
    </row>
    <row r="201" spans="1:36" s="8" customFormat="1" ht="45" customHeight="1" x14ac:dyDescent="0.2">
      <c r="A201" s="1"/>
      <c r="B201" s="176"/>
      <c r="C201" s="86"/>
      <c r="D201" s="87"/>
      <c r="E201" s="1"/>
      <c r="F201" s="88"/>
      <c r="G201" s="1"/>
      <c r="H201" s="89"/>
      <c r="I201" s="90"/>
      <c r="J201" s="90"/>
      <c r="K201" s="90"/>
      <c r="L201" s="1"/>
      <c r="M201" s="90"/>
      <c r="N201" s="91"/>
      <c r="O201" s="73"/>
      <c r="P201" s="73"/>
      <c r="S201" s="2"/>
      <c r="AB201" s="26"/>
      <c r="AE201" s="102"/>
      <c r="AF201" s="91"/>
      <c r="AG201" s="109"/>
    </row>
    <row r="202" spans="1:36" s="7" customFormat="1" ht="35.25" customHeight="1" x14ac:dyDescent="0.2">
      <c r="A202" s="1"/>
      <c r="B202" s="176"/>
      <c r="C202" s="86"/>
      <c r="D202" s="87"/>
      <c r="E202" s="1"/>
      <c r="F202" s="88"/>
      <c r="G202" s="1"/>
      <c r="H202" s="89"/>
      <c r="I202" s="90"/>
      <c r="J202" s="90"/>
      <c r="K202" s="90"/>
      <c r="L202" s="1"/>
      <c r="M202" s="90"/>
      <c r="N202" s="91"/>
      <c r="O202" s="73"/>
      <c r="P202" s="73"/>
      <c r="S202" s="4"/>
      <c r="AB202" s="28"/>
      <c r="AD202" s="8"/>
      <c r="AE202" s="102"/>
      <c r="AF202" s="91"/>
      <c r="AG202" s="109"/>
      <c r="AI202" s="8"/>
      <c r="AJ202" s="8"/>
    </row>
    <row r="203" spans="1:36" s="8" customFormat="1" ht="35.1" customHeight="1" x14ac:dyDescent="0.2">
      <c r="A203" s="1"/>
      <c r="B203" s="176"/>
      <c r="C203" s="86"/>
      <c r="D203" s="87"/>
      <c r="E203" s="1"/>
      <c r="F203" s="88"/>
      <c r="G203" s="1"/>
      <c r="H203" s="89"/>
      <c r="I203" s="90"/>
      <c r="J203" s="90"/>
      <c r="K203" s="90"/>
      <c r="L203" s="1"/>
      <c r="M203" s="90"/>
      <c r="N203" s="91"/>
      <c r="O203" s="73"/>
      <c r="P203" s="73"/>
      <c r="S203" s="2"/>
      <c r="AB203" s="26"/>
      <c r="AE203" s="102"/>
      <c r="AF203" s="91"/>
      <c r="AG203" s="109"/>
    </row>
    <row r="204" spans="1:36" s="8" customFormat="1" ht="35.1" customHeight="1" x14ac:dyDescent="0.2">
      <c r="A204" s="1"/>
      <c r="B204" s="176"/>
      <c r="C204" s="86"/>
      <c r="D204" s="87"/>
      <c r="E204" s="1"/>
      <c r="F204" s="88"/>
      <c r="G204" s="1"/>
      <c r="H204" s="89"/>
      <c r="I204" s="90"/>
      <c r="J204" s="90"/>
      <c r="K204" s="90"/>
      <c r="L204" s="1"/>
      <c r="M204" s="90"/>
      <c r="N204" s="91"/>
      <c r="O204" s="73"/>
      <c r="P204" s="73"/>
      <c r="S204" s="2"/>
      <c r="AB204" s="26"/>
      <c r="AE204" s="102"/>
      <c r="AF204" s="91"/>
      <c r="AG204" s="109"/>
    </row>
    <row r="205" spans="1:36" s="8" customFormat="1" ht="35.1" customHeight="1" x14ac:dyDescent="0.2">
      <c r="A205" s="1"/>
      <c r="B205" s="176"/>
      <c r="C205" s="86"/>
      <c r="D205" s="87"/>
      <c r="E205" s="1"/>
      <c r="F205" s="88"/>
      <c r="G205" s="1"/>
      <c r="H205" s="89"/>
      <c r="I205" s="90"/>
      <c r="J205" s="90"/>
      <c r="K205" s="90"/>
      <c r="L205" s="1"/>
      <c r="M205" s="90"/>
      <c r="N205" s="91"/>
      <c r="O205" s="73"/>
      <c r="P205" s="73"/>
      <c r="S205" s="2"/>
      <c r="AB205" s="26"/>
      <c r="AE205" s="102"/>
      <c r="AF205" s="91"/>
      <c r="AG205" s="109"/>
    </row>
    <row r="206" spans="1:36" s="8" customFormat="1" ht="35.1" customHeight="1" x14ac:dyDescent="0.2">
      <c r="A206" s="1"/>
      <c r="B206" s="176"/>
      <c r="C206" s="86"/>
      <c r="D206" s="87"/>
      <c r="E206" s="1"/>
      <c r="F206" s="88"/>
      <c r="G206" s="1"/>
      <c r="H206" s="89"/>
      <c r="I206" s="90"/>
      <c r="J206" s="90"/>
      <c r="K206" s="90"/>
      <c r="L206" s="1"/>
      <c r="M206" s="90"/>
      <c r="N206" s="91"/>
      <c r="O206" s="73"/>
      <c r="P206" s="73"/>
      <c r="S206" s="2"/>
      <c r="AB206" s="26"/>
      <c r="AE206" s="102"/>
      <c r="AF206" s="91"/>
      <c r="AG206" s="109"/>
    </row>
    <row r="207" spans="1:36" s="8" customFormat="1" ht="35.1" customHeight="1" x14ac:dyDescent="0.2">
      <c r="A207" s="1"/>
      <c r="B207" s="176"/>
      <c r="C207" s="86"/>
      <c r="D207" s="87"/>
      <c r="E207" s="1"/>
      <c r="F207" s="88"/>
      <c r="G207" s="1"/>
      <c r="H207" s="89"/>
      <c r="I207" s="90"/>
      <c r="J207" s="90"/>
      <c r="K207" s="90"/>
      <c r="L207" s="1"/>
      <c r="M207" s="90"/>
      <c r="N207" s="91"/>
      <c r="O207" s="73"/>
      <c r="P207" s="73"/>
      <c r="S207" s="2"/>
      <c r="AB207" s="26"/>
      <c r="AD207" s="7"/>
      <c r="AE207" s="104"/>
      <c r="AF207" s="171"/>
      <c r="AG207" s="111"/>
      <c r="AI207" s="7"/>
      <c r="AJ207" s="7"/>
    </row>
    <row r="208" spans="1:36" s="8" customFormat="1" ht="35.1" customHeight="1" x14ac:dyDescent="0.2">
      <c r="A208" s="1"/>
      <c r="B208" s="176"/>
      <c r="C208" s="86"/>
      <c r="D208" s="87"/>
      <c r="E208" s="1"/>
      <c r="F208" s="88"/>
      <c r="G208" s="1"/>
      <c r="H208" s="89"/>
      <c r="I208" s="90"/>
      <c r="J208" s="90"/>
      <c r="K208" s="90"/>
      <c r="L208" s="1"/>
      <c r="M208" s="90"/>
      <c r="N208" s="91"/>
      <c r="O208" s="73"/>
      <c r="P208" s="73"/>
      <c r="S208" s="2"/>
      <c r="AB208" s="26"/>
      <c r="AE208" s="102"/>
      <c r="AF208" s="91"/>
      <c r="AG208" s="109"/>
    </row>
    <row r="209" spans="1:36" s="7" customFormat="1" ht="9.9499999999999993" customHeight="1" x14ac:dyDescent="0.2">
      <c r="A209" s="1"/>
      <c r="B209" s="176"/>
      <c r="C209" s="86"/>
      <c r="D209" s="87"/>
      <c r="E209" s="1"/>
      <c r="F209" s="88"/>
      <c r="G209" s="1"/>
      <c r="H209" s="89"/>
      <c r="I209" s="90"/>
      <c r="J209" s="90"/>
      <c r="K209" s="90"/>
      <c r="L209" s="1"/>
      <c r="M209" s="90"/>
      <c r="N209" s="91"/>
      <c r="O209" s="73"/>
      <c r="P209" s="73"/>
      <c r="S209" s="4"/>
      <c r="AB209" s="28"/>
      <c r="AD209" s="8"/>
      <c r="AE209" s="102"/>
      <c r="AF209" s="91"/>
      <c r="AG209" s="109"/>
      <c r="AI209" s="8"/>
      <c r="AJ209" s="8"/>
    </row>
    <row r="210" spans="1:36" s="8" customFormat="1" ht="35.1" customHeight="1" x14ac:dyDescent="0.2">
      <c r="A210" s="1"/>
      <c r="B210" s="176"/>
      <c r="C210" s="86"/>
      <c r="D210" s="87"/>
      <c r="E210" s="1"/>
      <c r="F210" s="88"/>
      <c r="G210" s="1"/>
      <c r="H210" s="89"/>
      <c r="I210" s="90"/>
      <c r="J210" s="90"/>
      <c r="K210" s="90"/>
      <c r="L210" s="1"/>
      <c r="M210" s="90"/>
      <c r="N210" s="91"/>
      <c r="O210" s="73"/>
      <c r="P210" s="73"/>
      <c r="S210" s="2"/>
      <c r="AB210" s="26"/>
      <c r="AE210" s="102"/>
      <c r="AF210" s="91"/>
      <c r="AG210" s="109"/>
    </row>
    <row r="211" spans="1:36" s="8" customFormat="1" ht="35.1" customHeight="1" x14ac:dyDescent="0.2">
      <c r="A211" s="1"/>
      <c r="B211" s="176"/>
      <c r="C211" s="86"/>
      <c r="D211" s="87"/>
      <c r="E211" s="1"/>
      <c r="F211" s="88"/>
      <c r="G211" s="1"/>
      <c r="H211" s="89"/>
      <c r="I211" s="90"/>
      <c r="J211" s="90"/>
      <c r="K211" s="90"/>
      <c r="L211" s="1"/>
      <c r="M211" s="90"/>
      <c r="N211" s="91"/>
      <c r="O211" s="73"/>
      <c r="P211" s="73"/>
      <c r="S211" s="2"/>
      <c r="AB211" s="26"/>
      <c r="AE211" s="102"/>
      <c r="AF211" s="91"/>
      <c r="AG211" s="109"/>
    </row>
    <row r="212" spans="1:36" s="8" customFormat="1" ht="35.1" customHeight="1" x14ac:dyDescent="0.2">
      <c r="A212" s="1"/>
      <c r="B212" s="176"/>
      <c r="C212" s="86"/>
      <c r="D212" s="87"/>
      <c r="E212" s="1"/>
      <c r="F212" s="88"/>
      <c r="G212" s="1"/>
      <c r="H212" s="89"/>
      <c r="I212" s="90"/>
      <c r="J212" s="90"/>
      <c r="K212" s="90"/>
      <c r="L212" s="1"/>
      <c r="M212" s="90"/>
      <c r="N212" s="91"/>
      <c r="O212" s="73"/>
      <c r="P212" s="73"/>
      <c r="S212" s="2"/>
      <c r="AB212" s="26"/>
      <c r="AE212" s="102"/>
      <c r="AF212" s="91"/>
      <c r="AG212" s="109"/>
    </row>
    <row r="213" spans="1:36" s="8" customFormat="1" ht="35.1" customHeight="1" x14ac:dyDescent="0.2">
      <c r="A213" s="1"/>
      <c r="B213" s="176"/>
      <c r="C213" s="86"/>
      <c r="D213" s="87"/>
      <c r="E213" s="1"/>
      <c r="F213" s="88"/>
      <c r="G213" s="1"/>
      <c r="H213" s="89"/>
      <c r="I213" s="90"/>
      <c r="J213" s="90"/>
      <c r="K213" s="90"/>
      <c r="L213" s="1"/>
      <c r="M213" s="90"/>
      <c r="N213" s="91"/>
      <c r="O213" s="73"/>
      <c r="P213" s="73"/>
      <c r="S213" s="2"/>
      <c r="AB213" s="26"/>
      <c r="AE213" s="102"/>
      <c r="AF213" s="91"/>
      <c r="AG213" s="109"/>
    </row>
    <row r="214" spans="1:36" s="8" customFormat="1" ht="35.1" customHeight="1" x14ac:dyDescent="0.2">
      <c r="A214" s="1"/>
      <c r="B214" s="176"/>
      <c r="C214" s="86"/>
      <c r="D214" s="87"/>
      <c r="E214" s="1"/>
      <c r="F214" s="88"/>
      <c r="G214" s="1"/>
      <c r="H214" s="89"/>
      <c r="I214" s="90"/>
      <c r="J214" s="90"/>
      <c r="K214" s="90"/>
      <c r="L214" s="1"/>
      <c r="M214" s="90"/>
      <c r="N214" s="91"/>
      <c r="O214" s="73"/>
      <c r="P214" s="73"/>
      <c r="S214" s="2"/>
      <c r="AB214" s="26"/>
      <c r="AE214" s="102"/>
      <c r="AF214" s="91"/>
      <c r="AG214" s="109"/>
    </row>
    <row r="215" spans="1:36" s="8" customFormat="1" ht="9.9499999999999993" customHeight="1" x14ac:dyDescent="0.2">
      <c r="A215" s="1"/>
      <c r="B215" s="176"/>
      <c r="C215" s="86"/>
      <c r="D215" s="87"/>
      <c r="E215" s="1"/>
      <c r="F215" s="88"/>
      <c r="G215" s="1"/>
      <c r="H215" s="89"/>
      <c r="I215" s="90"/>
      <c r="J215" s="90"/>
      <c r="K215" s="90"/>
      <c r="L215" s="1"/>
      <c r="M215" s="90"/>
      <c r="N215" s="91"/>
      <c r="O215" s="73"/>
      <c r="P215" s="73"/>
      <c r="S215" s="2"/>
      <c r="AB215" s="26"/>
      <c r="AE215" s="102"/>
      <c r="AF215" s="91"/>
      <c r="AG215" s="109"/>
    </row>
    <row r="216" spans="1:36" s="8" customFormat="1" ht="35.1" customHeight="1" x14ac:dyDescent="0.2">
      <c r="A216" s="1"/>
      <c r="B216" s="176"/>
      <c r="C216" s="86"/>
      <c r="D216" s="87"/>
      <c r="E216" s="1"/>
      <c r="F216" s="88"/>
      <c r="G216" s="1"/>
      <c r="H216" s="89"/>
      <c r="I216" s="90"/>
      <c r="J216" s="90"/>
      <c r="K216" s="90"/>
      <c r="L216" s="1"/>
      <c r="M216" s="90"/>
      <c r="N216" s="91"/>
      <c r="O216" s="73"/>
      <c r="P216" s="73"/>
      <c r="S216" s="2"/>
      <c r="AB216" s="26"/>
      <c r="AE216" s="102"/>
      <c r="AF216" s="91"/>
      <c r="AG216" s="109"/>
    </row>
    <row r="217" spans="1:36" s="8" customFormat="1" ht="35.1" customHeight="1" x14ac:dyDescent="0.2">
      <c r="A217" s="1"/>
      <c r="B217" s="176"/>
      <c r="C217" s="86"/>
      <c r="D217" s="87"/>
      <c r="E217" s="1"/>
      <c r="F217" s="88"/>
      <c r="G217" s="1"/>
      <c r="H217" s="89"/>
      <c r="I217" s="90"/>
      <c r="J217" s="90"/>
      <c r="K217" s="90"/>
      <c r="L217" s="1"/>
      <c r="M217" s="90"/>
      <c r="N217" s="91"/>
      <c r="O217" s="73"/>
      <c r="P217" s="73"/>
      <c r="S217" s="2"/>
      <c r="AB217" s="26"/>
      <c r="AE217" s="102"/>
      <c r="AF217" s="91"/>
      <c r="AG217" s="109"/>
    </row>
    <row r="218" spans="1:36" s="8" customFormat="1" ht="35.1" customHeight="1" x14ac:dyDescent="0.2">
      <c r="A218" s="1"/>
      <c r="B218" s="176"/>
      <c r="C218" s="86"/>
      <c r="D218" s="87"/>
      <c r="E218" s="1"/>
      <c r="F218" s="88"/>
      <c r="G218" s="1"/>
      <c r="H218" s="89"/>
      <c r="I218" s="90"/>
      <c r="J218" s="90"/>
      <c r="K218" s="90"/>
      <c r="L218" s="1"/>
      <c r="M218" s="90"/>
      <c r="N218" s="91"/>
      <c r="O218" s="73"/>
      <c r="P218" s="73"/>
      <c r="S218" s="2"/>
      <c r="AB218" s="26"/>
      <c r="AE218" s="102"/>
      <c r="AF218" s="91"/>
      <c r="AG218" s="109"/>
    </row>
    <row r="219" spans="1:36" s="8" customFormat="1" ht="35.1" customHeight="1" x14ac:dyDescent="0.2">
      <c r="A219" s="1"/>
      <c r="B219" s="176"/>
      <c r="C219" s="86"/>
      <c r="D219" s="87"/>
      <c r="E219" s="1"/>
      <c r="F219" s="88"/>
      <c r="G219" s="1"/>
      <c r="H219" s="89"/>
      <c r="I219" s="90"/>
      <c r="J219" s="90"/>
      <c r="K219" s="90"/>
      <c r="L219" s="1"/>
      <c r="M219" s="90"/>
      <c r="N219" s="91"/>
      <c r="O219" s="73"/>
      <c r="P219" s="73"/>
      <c r="S219" s="2"/>
      <c r="AB219" s="26"/>
      <c r="AE219" s="102"/>
      <c r="AF219" s="91"/>
      <c r="AG219" s="109"/>
    </row>
    <row r="220" spans="1:36" s="8" customFormat="1" ht="35.1" customHeight="1" x14ac:dyDescent="0.2">
      <c r="A220" s="1"/>
      <c r="B220" s="176"/>
      <c r="C220" s="86"/>
      <c r="D220" s="87"/>
      <c r="E220" s="1"/>
      <c r="F220" s="88"/>
      <c r="G220" s="1"/>
      <c r="H220" s="89"/>
      <c r="I220" s="90"/>
      <c r="J220" s="90"/>
      <c r="K220" s="90"/>
      <c r="L220" s="1"/>
      <c r="M220" s="90"/>
      <c r="N220" s="91"/>
      <c r="O220" s="73"/>
      <c r="P220" s="73"/>
      <c r="S220" s="2"/>
      <c r="AB220" s="26"/>
      <c r="AE220" s="102"/>
      <c r="AF220" s="91"/>
      <c r="AG220" s="109"/>
    </row>
    <row r="221" spans="1:36" s="8" customFormat="1" ht="35.1" customHeight="1" x14ac:dyDescent="0.2">
      <c r="A221" s="1"/>
      <c r="B221" s="176"/>
      <c r="C221" s="86"/>
      <c r="D221" s="87"/>
      <c r="E221" s="1"/>
      <c r="F221" s="88"/>
      <c r="G221" s="1"/>
      <c r="H221" s="89"/>
      <c r="I221" s="90"/>
      <c r="J221" s="90"/>
      <c r="K221" s="90"/>
      <c r="L221" s="1"/>
      <c r="M221" s="90"/>
      <c r="N221" s="91"/>
      <c r="O221" s="73"/>
      <c r="P221" s="73"/>
      <c r="S221" s="2"/>
      <c r="AB221" s="26"/>
      <c r="AE221" s="102"/>
      <c r="AF221" s="91"/>
      <c r="AG221" s="109"/>
    </row>
    <row r="222" spans="1:36" s="8" customFormat="1" ht="9.9499999999999993" customHeight="1" x14ac:dyDescent="0.2">
      <c r="A222" s="1"/>
      <c r="B222" s="176"/>
      <c r="C222" s="86"/>
      <c r="D222" s="87"/>
      <c r="E222" s="1"/>
      <c r="F222" s="88"/>
      <c r="G222" s="1"/>
      <c r="H222" s="89"/>
      <c r="I222" s="90"/>
      <c r="J222" s="90"/>
      <c r="K222" s="90"/>
      <c r="L222" s="1"/>
      <c r="M222" s="90"/>
      <c r="N222" s="91"/>
      <c r="O222" s="73"/>
      <c r="P222" s="73"/>
      <c r="S222" s="2"/>
      <c r="AB222" s="26"/>
      <c r="AE222" s="102"/>
      <c r="AF222" s="91"/>
      <c r="AG222" s="109"/>
    </row>
    <row r="223" spans="1:36" s="8" customFormat="1" ht="35.1" customHeight="1" x14ac:dyDescent="0.2">
      <c r="A223" s="1"/>
      <c r="B223" s="176"/>
      <c r="C223" s="86"/>
      <c r="D223" s="87"/>
      <c r="E223" s="1"/>
      <c r="F223" s="88"/>
      <c r="G223" s="1"/>
      <c r="H223" s="89"/>
      <c r="I223" s="90"/>
      <c r="J223" s="90"/>
      <c r="K223" s="90"/>
      <c r="L223" s="1"/>
      <c r="M223" s="90"/>
      <c r="N223" s="91"/>
      <c r="O223" s="73"/>
      <c r="P223" s="73"/>
      <c r="S223" s="2"/>
      <c r="AB223" s="26"/>
      <c r="AE223" s="102"/>
      <c r="AF223" s="91"/>
      <c r="AG223" s="109"/>
    </row>
    <row r="224" spans="1:36" s="8" customFormat="1" ht="35.1" customHeight="1" x14ac:dyDescent="0.2">
      <c r="A224" s="1"/>
      <c r="B224" s="176"/>
      <c r="C224" s="86"/>
      <c r="D224" s="87"/>
      <c r="E224" s="1"/>
      <c r="F224" s="88"/>
      <c r="G224" s="1"/>
      <c r="H224" s="89"/>
      <c r="I224" s="90"/>
      <c r="J224" s="90"/>
      <c r="K224" s="90"/>
      <c r="L224" s="1"/>
      <c r="M224" s="90"/>
      <c r="N224" s="91"/>
      <c r="O224" s="73"/>
      <c r="P224" s="73"/>
      <c r="S224" s="2"/>
      <c r="AB224" s="26"/>
      <c r="AE224" s="102"/>
      <c r="AF224" s="91"/>
      <c r="AG224" s="109"/>
    </row>
    <row r="225" spans="1:36" s="8" customFormat="1" ht="35.1" customHeight="1" x14ac:dyDescent="0.2">
      <c r="A225" s="1"/>
      <c r="B225" s="176"/>
      <c r="C225" s="86"/>
      <c r="D225" s="87"/>
      <c r="E225" s="1"/>
      <c r="F225" s="88"/>
      <c r="G225" s="1"/>
      <c r="H225" s="89"/>
      <c r="I225" s="90"/>
      <c r="J225" s="90"/>
      <c r="K225" s="90"/>
      <c r="L225" s="1"/>
      <c r="M225" s="90"/>
      <c r="N225" s="91"/>
      <c r="O225" s="73"/>
      <c r="P225" s="73"/>
      <c r="S225" s="2"/>
      <c r="AB225" s="26"/>
      <c r="AE225" s="102"/>
      <c r="AF225" s="91"/>
      <c r="AG225" s="109"/>
    </row>
    <row r="226" spans="1:36" s="8" customFormat="1" ht="35.1" customHeight="1" x14ac:dyDescent="0.2">
      <c r="A226" s="1"/>
      <c r="B226" s="176"/>
      <c r="C226" s="86"/>
      <c r="D226" s="87"/>
      <c r="E226" s="1"/>
      <c r="F226" s="88"/>
      <c r="G226" s="1"/>
      <c r="H226" s="89"/>
      <c r="I226" s="90"/>
      <c r="J226" s="90"/>
      <c r="K226" s="90"/>
      <c r="L226" s="1"/>
      <c r="M226" s="90"/>
      <c r="N226" s="91"/>
      <c r="O226" s="73"/>
      <c r="P226" s="73"/>
      <c r="S226" s="2"/>
      <c r="AB226" s="26"/>
      <c r="AE226" s="102"/>
      <c r="AF226" s="91"/>
      <c r="AG226" s="109"/>
    </row>
    <row r="227" spans="1:36" s="8" customFormat="1" ht="24.95" customHeight="1" x14ac:dyDescent="0.2">
      <c r="A227" s="1"/>
      <c r="B227" s="176"/>
      <c r="C227" s="86"/>
      <c r="D227" s="87"/>
      <c r="E227" s="1"/>
      <c r="F227" s="88"/>
      <c r="G227" s="1"/>
      <c r="H227" s="89"/>
      <c r="I227" s="90"/>
      <c r="J227" s="90"/>
      <c r="K227" s="90"/>
      <c r="L227" s="1"/>
      <c r="M227" s="90"/>
      <c r="N227" s="91"/>
      <c r="O227" s="73"/>
      <c r="P227" s="73"/>
      <c r="S227" s="2"/>
      <c r="AB227" s="26"/>
      <c r="AD227" s="7"/>
      <c r="AE227" s="104"/>
      <c r="AF227" s="171"/>
      <c r="AG227" s="111"/>
      <c r="AI227" s="7"/>
      <c r="AJ227" s="7"/>
    </row>
    <row r="228" spans="1:36" s="8" customFormat="1" ht="35.1" customHeight="1" x14ac:dyDescent="0.2">
      <c r="A228" s="1"/>
      <c r="B228" s="176"/>
      <c r="C228" s="86"/>
      <c r="D228" s="87"/>
      <c r="E228" s="1"/>
      <c r="F228" s="88"/>
      <c r="G228" s="1"/>
      <c r="H228" s="89"/>
      <c r="I228" s="90"/>
      <c r="J228" s="90"/>
      <c r="K228" s="90"/>
      <c r="L228" s="1"/>
      <c r="M228" s="90"/>
      <c r="N228" s="91"/>
      <c r="O228" s="73"/>
      <c r="P228" s="73"/>
      <c r="S228" s="2"/>
      <c r="AB228" s="26"/>
      <c r="AD228" s="1"/>
      <c r="AE228" s="105"/>
      <c r="AF228" s="91"/>
      <c r="AG228" s="90"/>
      <c r="AI228" s="1"/>
      <c r="AJ228" s="1"/>
    </row>
    <row r="229" spans="1:36" s="7" customFormat="1" ht="35.1" customHeight="1" x14ac:dyDescent="0.2">
      <c r="A229" s="1"/>
      <c r="B229" s="176"/>
      <c r="C229" s="86"/>
      <c r="D229" s="87"/>
      <c r="E229" s="1"/>
      <c r="F229" s="88"/>
      <c r="G229" s="1"/>
      <c r="H229" s="89"/>
      <c r="I229" s="90"/>
      <c r="J229" s="90"/>
      <c r="K229" s="90"/>
      <c r="L229" s="1"/>
      <c r="M229" s="90"/>
      <c r="N229" s="91"/>
      <c r="O229" s="73"/>
      <c r="P229" s="73"/>
      <c r="S229" s="4"/>
      <c r="AB229" s="28"/>
      <c r="AD229" s="1"/>
      <c r="AE229" s="105"/>
      <c r="AF229" s="91"/>
      <c r="AG229" s="90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29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29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29" xr:uid="{5B6469F6-8FC7-4DF6-8EB3-F8F941C7260A}">
      <formula1>J9</formula1>
    </dataValidation>
  </dataValidations>
  <hyperlinks>
    <hyperlink ref="H26" r:id="rId1" display="../../../../../../:x:/s/PROJETOS/ERZHztht8_RFvyzxjzMl5REBkmITPQhB3IeFPfwyvcgUeA?e=c5cgvH" xr:uid="{A696B5D7-8B53-4495-AC55-255072A2F771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B7E9836-1E90-477A-90C8-9CB1A57F86FB}">
          <x14:formula1>
            <xm:f>p!$B$8:$B$15</xm:f>
          </x14:formula1>
          <xm:sqref>A9:A29</xm:sqref>
        </x14:dataValidation>
        <x14:dataValidation type="list" allowBlank="1" showInputMessage="1" showErrorMessage="1" xr:uid="{66C1D03D-C529-4F3D-B01E-A064ABF68280}">
          <x14:formula1>
            <xm:f>p!$E$8:$E$17</xm:f>
          </x14:formula1>
          <xm:sqref>B9:B29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2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0FB8-647D-4179-839B-22FE7F935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BASE MERCADO 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2025-11-18T14:58:49Z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